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Dev\3DOS_DesignDocumnet\10.テーブル定義書\"/>
    </mc:Choice>
  </mc:AlternateContent>
  <xr:revisionPtr revIDLastSave="0" documentId="8_{DED341A9-F11D-4AB9-A209-F5E1B5D7F763}" xr6:coauthVersionLast="47" xr6:coauthVersionMax="47" xr10:uidLastSave="{00000000-0000-0000-0000-000000000000}"/>
  <bookViews>
    <workbookView xWindow="17592" yWindow="1008" windowWidth="20916" windowHeight="13368" activeTab="1" xr2:uid="{C488EE00-415F-4D91-87A3-84AB1D9BC372}"/>
  </bookViews>
  <sheets>
    <sheet name="更新履歴" sheetId="2" r:id="rId1"/>
    <sheet name="シーケンス一覧" sheetId="6" r:id="rId2"/>
  </sheets>
  <definedNames>
    <definedName name="_xlnm.Print_Titles" localSheetId="1">シーケンス一覧!$1:$6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" i="2" l="1"/>
  <c r="K2" i="2"/>
  <c r="I2" i="2"/>
  <c r="F2" i="2"/>
  <c r="S36" i="6" l="1"/>
  <c r="U36" i="6"/>
  <c r="S35" i="6"/>
  <c r="S34" i="6"/>
  <c r="S33" i="6"/>
  <c r="S32" i="6"/>
  <c r="S31" i="6"/>
  <c r="S30" i="6"/>
  <c r="S29" i="6"/>
  <c r="S28" i="6"/>
  <c r="S27" i="6"/>
  <c r="S26" i="6"/>
  <c r="S25" i="6"/>
  <c r="S24" i="6"/>
  <c r="S23" i="6"/>
  <c r="S22" i="6"/>
  <c r="S21" i="6"/>
  <c r="S20" i="6"/>
  <c r="S19" i="6"/>
  <c r="S18" i="6"/>
  <c r="S17" i="6"/>
  <c r="S16" i="6"/>
  <c r="S15" i="6"/>
  <c r="S14" i="6"/>
  <c r="S13" i="6"/>
  <c r="S12" i="6"/>
  <c r="S11" i="6"/>
  <c r="S10" i="6"/>
  <c r="S9" i="6"/>
  <c r="S8" i="6"/>
  <c r="S7" i="6"/>
  <c r="U35" i="6"/>
  <c r="U34" i="6"/>
  <c r="U33" i="6"/>
  <c r="U32" i="6" l="1"/>
  <c r="U31" i="6"/>
  <c r="U30" i="6"/>
  <c r="U29" i="6"/>
  <c r="U28" i="6"/>
  <c r="U27" i="6"/>
  <c r="U26" i="6"/>
  <c r="U25" i="6"/>
  <c r="U24" i="6"/>
  <c r="U23" i="6"/>
  <c r="U22" i="6"/>
  <c r="U21" i="6"/>
  <c r="U20" i="6"/>
  <c r="U19" i="6"/>
  <c r="U18" i="6" l="1"/>
  <c r="U17" i="6"/>
  <c r="U16" i="6"/>
  <c r="U15" i="6"/>
  <c r="U14" i="6"/>
  <c r="U13" i="6"/>
  <c r="U12" i="6"/>
  <c r="U11" i="6"/>
  <c r="U10" i="6"/>
  <c r="U9" i="6"/>
  <c r="U8" i="6"/>
  <c r="U7" i="6"/>
  <c r="A55" i="6" l="1"/>
  <c r="A54" i="6"/>
  <c r="A53" i="6"/>
  <c r="A52" i="6"/>
  <c r="A51" i="6"/>
  <c r="A50" i="6"/>
  <c r="A49" i="6"/>
  <c r="A48" i="6"/>
  <c r="A47" i="6"/>
  <c r="A46" i="6"/>
  <c r="A45" i="6"/>
  <c r="A44" i="6"/>
  <c r="A43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A14" i="6"/>
  <c r="A13" i="6"/>
  <c r="A12" i="6"/>
  <c r="A11" i="6"/>
  <c r="A10" i="6"/>
  <c r="A9" i="6"/>
  <c r="A8" i="6"/>
  <c r="A7" i="6"/>
  <c r="L55" i="6"/>
  <c r="L54" i="6"/>
  <c r="L53" i="6"/>
  <c r="L52" i="6"/>
  <c r="L51" i="6"/>
  <c r="L50" i="6"/>
  <c r="L49" i="6"/>
  <c r="L48" i="6"/>
  <c r="L47" i="6"/>
  <c r="L46" i="6"/>
  <c r="L45" i="6"/>
  <c r="L44" i="6"/>
  <c r="L43" i="6"/>
  <c r="L42" i="6"/>
  <c r="L41" i="6"/>
  <c r="L40" i="6"/>
  <c r="L39" i="6"/>
  <c r="L38" i="6"/>
  <c r="L37" i="6"/>
  <c r="A14" i="2" l="1"/>
  <c r="A13" i="2"/>
  <c r="A12" i="2"/>
  <c r="A11" i="2"/>
  <c r="A10" i="2"/>
  <c r="A9" i="2"/>
  <c r="A8" i="2"/>
  <c r="A7" i="2"/>
  <c r="A6" i="2"/>
  <c r="A5" i="2"/>
</calcChain>
</file>

<file path=xl/sharedStrings.xml><?xml version="1.0" encoding="utf-8"?>
<sst xmlns="http://schemas.openxmlformats.org/spreadsheetml/2006/main" count="235" uniqueCount="146">
  <si>
    <t>システム名</t>
  </si>
  <si>
    <t>作成者</t>
  </si>
  <si>
    <t>スキーマ</t>
    <phoneticPr fontId="4"/>
  </si>
  <si>
    <t>作成日</t>
    <rPh sb="0" eb="3">
      <t>サクセイビ</t>
    </rPh>
    <phoneticPr fontId="4"/>
  </si>
  <si>
    <t>更新者</t>
    <rPh sb="0" eb="2">
      <t>コウシン</t>
    </rPh>
    <phoneticPr fontId="4"/>
  </si>
  <si>
    <t>更新日</t>
    <rPh sb="0" eb="3">
      <t>コウシンビ</t>
    </rPh>
    <phoneticPr fontId="4"/>
  </si>
  <si>
    <t>３－Ｄオンラインシステム</t>
    <phoneticPr fontId="4"/>
  </si>
  <si>
    <t>3DOS</t>
    <phoneticPr fontId="4"/>
  </si>
  <si>
    <t>No</t>
    <phoneticPr fontId="4"/>
  </si>
  <si>
    <t>対象シート</t>
    <rPh sb="0" eb="2">
      <t>タイショウ</t>
    </rPh>
    <phoneticPr fontId="4"/>
  </si>
  <si>
    <t>更新内容</t>
    <rPh sb="0" eb="2">
      <t>コウシン</t>
    </rPh>
    <rPh sb="2" eb="4">
      <t>ナイヨウ</t>
    </rPh>
    <phoneticPr fontId="4"/>
  </si>
  <si>
    <t>更新者</t>
    <rPh sb="0" eb="3">
      <t>コウシンシャ</t>
    </rPh>
    <phoneticPr fontId="4"/>
  </si>
  <si>
    <t>新規</t>
    <rPh sb="0" eb="2">
      <t>シンキ</t>
    </rPh>
    <phoneticPr fontId="3"/>
  </si>
  <si>
    <t>SQL</t>
    <phoneticPr fontId="3"/>
  </si>
  <si>
    <t>作成者</t>
    <rPh sb="0" eb="2">
      <t>サクセイ</t>
    </rPh>
    <rPh sb="2" eb="3">
      <t>シャ</t>
    </rPh>
    <phoneticPr fontId="3"/>
  </si>
  <si>
    <t>作成日</t>
    <rPh sb="0" eb="2">
      <t>サクセイ</t>
    </rPh>
    <rPh sb="2" eb="3">
      <t>ヒ</t>
    </rPh>
    <phoneticPr fontId="3"/>
  </si>
  <si>
    <t>作成日</t>
  </si>
  <si>
    <t>３－Ｄオンラインシステム</t>
    <phoneticPr fontId="3"/>
  </si>
  <si>
    <t>3DOS</t>
    <phoneticPr fontId="3"/>
  </si>
  <si>
    <t>更新者</t>
    <phoneticPr fontId="4"/>
  </si>
  <si>
    <t>更新日</t>
    <phoneticPr fontId="4"/>
  </si>
  <si>
    <t>No.</t>
  </si>
  <si>
    <t xml:space="preserve"> 備　　　　　　　　　考</t>
    <phoneticPr fontId="4"/>
  </si>
  <si>
    <t>Sequence名</t>
    <phoneticPr fontId="4"/>
  </si>
  <si>
    <t>スキーマ名</t>
    <rPh sb="4" eb="5">
      <t>メイ</t>
    </rPh>
    <phoneticPr fontId="3"/>
  </si>
  <si>
    <t>MAXVALUE
最大値</t>
    <rPh sb="9" eb="12">
      <t>サイダイチ</t>
    </rPh>
    <phoneticPr fontId="3"/>
  </si>
  <si>
    <t>MINVALUE
最小値</t>
    <rPh sb="9" eb="12">
      <t>サイショウチ</t>
    </rPh>
    <phoneticPr fontId="3"/>
  </si>
  <si>
    <t>START WITH
開始番号</t>
    <rPh sb="11" eb="13">
      <t>カイシ</t>
    </rPh>
    <rPh sb="13" eb="15">
      <t>バンゴウ</t>
    </rPh>
    <phoneticPr fontId="3"/>
  </si>
  <si>
    <t>INCREMENT
増分</t>
    <rPh sb="10" eb="12">
      <t>ゾウブン</t>
    </rPh>
    <phoneticPr fontId="3"/>
  </si>
  <si>
    <t>NUMB_R1_9000</t>
    <phoneticPr fontId="3"/>
  </si>
  <si>
    <t>NUMB_S3_9102</t>
    <phoneticPr fontId="3"/>
  </si>
  <si>
    <t>NUMB_U1_9000</t>
    <phoneticPr fontId="3"/>
  </si>
  <si>
    <t>NUMB_U3_9000</t>
    <phoneticPr fontId="3"/>
  </si>
  <si>
    <t>NUMB_S1_9000</t>
    <phoneticPr fontId="3"/>
  </si>
  <si>
    <t>NUMB_S2_9000</t>
    <phoneticPr fontId="3"/>
  </si>
  <si>
    <t>NUMB_S3_9000</t>
    <phoneticPr fontId="3"/>
  </si>
  <si>
    <t>NUMB_U5_9000</t>
    <phoneticPr fontId="3"/>
  </si>
  <si>
    <t>NUMB_E1_9000</t>
    <phoneticPr fontId="3"/>
  </si>
  <si>
    <t>岡</t>
    <rPh sb="0" eb="1">
      <t>オカ</t>
    </rPh>
    <phoneticPr fontId="3"/>
  </si>
  <si>
    <t>NUMB_K1_9000</t>
    <phoneticPr fontId="3"/>
  </si>
  <si>
    <t>NUMB_K2_9000</t>
    <phoneticPr fontId="3"/>
  </si>
  <si>
    <t>NUMB_K3_9000</t>
    <phoneticPr fontId="3"/>
  </si>
  <si>
    <t>シーケンス一覧</t>
    <rPh sb="5" eb="7">
      <t>イチラン</t>
    </rPh>
    <phoneticPr fontId="3"/>
  </si>
  <si>
    <t>備考修正</t>
    <rPh sb="0" eb="2">
      <t>ビコウ</t>
    </rPh>
    <rPh sb="2" eb="4">
      <t>シュウセイ</t>
    </rPh>
    <phoneticPr fontId="3"/>
  </si>
  <si>
    <t>渡部</t>
    <rPh sb="0" eb="2">
      <t>ワタナベ</t>
    </rPh>
    <phoneticPr fontId="3"/>
  </si>
  <si>
    <t>送付書NO　＋C/D→８桁</t>
    <rPh sb="0" eb="2">
      <t>ソウフショ</t>
    </rPh>
    <rPh sb="12" eb="13">
      <t>ケタ</t>
    </rPh>
    <phoneticPr fontId="3"/>
  </si>
  <si>
    <t>引取票NO（オンライン画面）　＋C/D→８桁</t>
    <rPh sb="1" eb="2">
      <t>ヒョウ</t>
    </rPh>
    <rPh sb="10" eb="12">
      <t>ガメン</t>
    </rPh>
    <rPh sb="21" eb="22">
      <t>ケタ</t>
    </rPh>
    <phoneticPr fontId="3"/>
  </si>
  <si>
    <t>ロジ収入伝票NO　＋C/D→１１桁</t>
    <rPh sb="1" eb="3">
      <t>シュウニュウ</t>
    </rPh>
    <rPh sb="3" eb="5">
      <t>デンピョウ</t>
    </rPh>
    <rPh sb="16" eb="17">
      <t>ケタ</t>
    </rPh>
    <phoneticPr fontId="3"/>
  </si>
  <si>
    <t>集配票NO　＋C/D→８桁</t>
    <rPh sb="0" eb="1">
      <t>シュウハイ</t>
    </rPh>
    <rPh sb="1" eb="2">
      <t>ヒョウ</t>
    </rPh>
    <phoneticPr fontId="3"/>
  </si>
  <si>
    <t>持込票NO　＋C/D→８桁</t>
    <rPh sb="0" eb="1">
      <t>モチコミ</t>
    </rPh>
    <rPh sb="2" eb="3">
      <t>ヒョウ</t>
    </rPh>
    <phoneticPr fontId="3"/>
  </si>
  <si>
    <t>引取票NO　＋C/D→８桁</t>
    <rPh sb="0" eb="1">
      <t>ヒキトリ</t>
    </rPh>
    <rPh sb="2" eb="3">
      <t>ヒョウ</t>
    </rPh>
    <phoneticPr fontId="3"/>
  </si>
  <si>
    <t>回送票NO　＋C/D→８桁</t>
    <rPh sb="0" eb="1">
      <t>カイソウ</t>
    </rPh>
    <rPh sb="1" eb="2">
      <t>ヒョウ</t>
    </rPh>
    <phoneticPr fontId="3"/>
  </si>
  <si>
    <t>作業伝票NO　＋C/D→１１桁</t>
    <rPh sb="0" eb="1">
      <t>サギョウ</t>
    </rPh>
    <rPh sb="2" eb="4">
      <t>デンピョウ</t>
    </rPh>
    <rPh sb="14" eb="15">
      <t>ケタ</t>
    </rPh>
    <phoneticPr fontId="3"/>
  </si>
  <si>
    <t>顧客コード　＋C/D→７桁</t>
    <rPh sb="0" eb="2">
      <t>コキャク</t>
    </rPh>
    <phoneticPr fontId="3"/>
  </si>
  <si>
    <t>NUMB_E1_2305</t>
    <phoneticPr fontId="3"/>
  </si>
  <si>
    <t>NUMB_E1_1103</t>
    <phoneticPr fontId="3"/>
  </si>
  <si>
    <t>NUMB_M1_9022</t>
    <phoneticPr fontId="3"/>
  </si>
  <si>
    <t>NUMB_M2_9022</t>
    <phoneticPr fontId="3"/>
  </si>
  <si>
    <t>NUMB_K1_9012</t>
    <phoneticPr fontId="3"/>
  </si>
  <si>
    <t>NUMB_K2_9012</t>
    <phoneticPr fontId="3"/>
  </si>
  <si>
    <t>NUMB_K3_9012</t>
    <phoneticPr fontId="3"/>
  </si>
  <si>
    <t>NUMB_K4_9012</t>
    <phoneticPr fontId="3"/>
  </si>
  <si>
    <t>NUMB_K5_9012</t>
    <phoneticPr fontId="3"/>
  </si>
  <si>
    <t>NUMB_K6_9012</t>
    <phoneticPr fontId="3"/>
  </si>
  <si>
    <t>燃料油脂払出NO →６桁</t>
    <rPh sb="0" eb="2">
      <t>ネンリョウ</t>
    </rPh>
    <rPh sb="2" eb="4">
      <t>ユシ</t>
    </rPh>
    <rPh sb="4" eb="6">
      <t>ハライダシ</t>
    </rPh>
    <phoneticPr fontId="7"/>
  </si>
  <si>
    <t>油脂払出NO →６桁</t>
    <rPh sb="0" eb="2">
      <t>ユシ</t>
    </rPh>
    <rPh sb="2" eb="4">
      <t>ハライダシ</t>
    </rPh>
    <phoneticPr fontId="7"/>
  </si>
  <si>
    <t>決算用仕訳伝票NO →６桁</t>
    <rPh sb="0" eb="2">
      <t>ケッサン</t>
    </rPh>
    <rPh sb="2" eb="3">
      <t>ヨウ</t>
    </rPh>
    <rPh sb="3" eb="5">
      <t>シワケ</t>
    </rPh>
    <rPh sb="5" eb="7">
      <t>デンピョウ</t>
    </rPh>
    <phoneticPr fontId="7"/>
  </si>
  <si>
    <t>決算用検収票NO →６桁</t>
    <rPh sb="0" eb="2">
      <t>ケッサン</t>
    </rPh>
    <rPh sb="2" eb="3">
      <t>ヨウ</t>
    </rPh>
    <rPh sb="3" eb="5">
      <t>ケンシュウ</t>
    </rPh>
    <rPh sb="5" eb="6">
      <t>ヒョウ</t>
    </rPh>
    <phoneticPr fontId="7"/>
  </si>
  <si>
    <t>手形NO →６桁</t>
    <rPh sb="0" eb="2">
      <t>テガタ</t>
    </rPh>
    <phoneticPr fontId="7"/>
  </si>
  <si>
    <t>一括訂正用NO →６桁</t>
    <rPh sb="0" eb="2">
      <t>イッカツ</t>
    </rPh>
    <rPh sb="2" eb="4">
      <t>テイセイ</t>
    </rPh>
    <rPh sb="4" eb="5">
      <t>ヨウ</t>
    </rPh>
    <phoneticPr fontId="7"/>
  </si>
  <si>
    <t>シーケンス一覧</t>
    <phoneticPr fontId="3"/>
  </si>
  <si>
    <t>NO.13～No.22追加　VKKEINO(IncludeファイルKEEDPNO)用シーケンス追加</t>
    <rPh sb="11" eb="13">
      <t>ツイカ</t>
    </rPh>
    <rPh sb="41" eb="42">
      <t>ヨウ</t>
    </rPh>
    <rPh sb="47" eb="49">
      <t>ツイカ</t>
    </rPh>
    <phoneticPr fontId="3"/>
  </si>
  <si>
    <t>送り状NO　東海漬物 →＋C/D→11桁</t>
    <rPh sb="0" eb="1">
      <t>オク</t>
    </rPh>
    <rPh sb="2" eb="3">
      <t>ジョウ</t>
    </rPh>
    <rPh sb="6" eb="8">
      <t>トウカイ</t>
    </rPh>
    <rPh sb="8" eb="10">
      <t>ツケモノ</t>
    </rPh>
    <rPh sb="19" eb="20">
      <t>ケタ</t>
    </rPh>
    <phoneticPr fontId="7"/>
  </si>
  <si>
    <t>送り状NO　東海漬物 →＋C/D→11桁</t>
    <rPh sb="0" eb="1">
      <t>オク</t>
    </rPh>
    <rPh sb="2" eb="3">
      <t>ジョウ</t>
    </rPh>
    <rPh sb="6" eb="8">
      <t>トウカイ</t>
    </rPh>
    <rPh sb="8" eb="10">
      <t>ツケモノ</t>
    </rPh>
    <phoneticPr fontId="7"/>
  </si>
  <si>
    <t>共通関数[LSS1000].共通関数</t>
    <rPh sb="0" eb="2">
      <t>キョウツウ</t>
    </rPh>
    <rPh sb="2" eb="4">
      <t>カンスウ</t>
    </rPh>
    <rPh sb="14" eb="16">
      <t>キョウツウ</t>
    </rPh>
    <rPh sb="16" eb="18">
      <t>カンスウ</t>
    </rPh>
    <phoneticPr fontId="3"/>
  </si>
  <si>
    <t>データ区分</t>
    <rPh sb="3" eb="5">
      <t>クブン</t>
    </rPh>
    <phoneticPr fontId="3"/>
  </si>
  <si>
    <t>店所コード</t>
    <rPh sb="0" eb="1">
      <t>テン</t>
    </rPh>
    <rPh sb="1" eb="2">
      <t>ショ</t>
    </rPh>
    <phoneticPr fontId="3"/>
  </si>
  <si>
    <t>チェックデジット型式</t>
    <rPh sb="8" eb="10">
      <t>ケイシキ</t>
    </rPh>
    <phoneticPr fontId="3"/>
  </si>
  <si>
    <t>第3版　追加</t>
    <rPh sb="0" eb="1">
      <t>ダイ</t>
    </rPh>
    <rPh sb="2" eb="3">
      <t>ハン</t>
    </rPh>
    <rPh sb="4" eb="6">
      <t>ツイカ</t>
    </rPh>
    <phoneticPr fontId="3"/>
  </si>
  <si>
    <t>R1</t>
    <phoneticPr fontId="3"/>
  </si>
  <si>
    <t>7DR</t>
    <phoneticPr fontId="3"/>
  </si>
  <si>
    <t>S3</t>
    <phoneticPr fontId="3"/>
  </si>
  <si>
    <t>9102</t>
    <phoneticPr fontId="3"/>
  </si>
  <si>
    <t>最終桁数</t>
    <rPh sb="0" eb="2">
      <t>サイシュウ</t>
    </rPh>
    <rPh sb="2" eb="4">
      <t>ケタスウ</t>
    </rPh>
    <phoneticPr fontId="3"/>
  </si>
  <si>
    <t>U1</t>
    <phoneticPr fontId="3"/>
  </si>
  <si>
    <t>9000</t>
    <phoneticPr fontId="3"/>
  </si>
  <si>
    <t>U3</t>
    <phoneticPr fontId="3"/>
  </si>
  <si>
    <t>S1</t>
    <phoneticPr fontId="3"/>
  </si>
  <si>
    <t>S2</t>
    <phoneticPr fontId="3"/>
  </si>
  <si>
    <t>U5</t>
    <phoneticPr fontId="3"/>
  </si>
  <si>
    <t>E1</t>
    <phoneticPr fontId="3"/>
  </si>
  <si>
    <t>K1</t>
    <phoneticPr fontId="3"/>
  </si>
  <si>
    <t>K2</t>
    <phoneticPr fontId="3"/>
  </si>
  <si>
    <t>K3</t>
    <phoneticPr fontId="3"/>
  </si>
  <si>
    <t>2305</t>
    <phoneticPr fontId="3"/>
  </si>
  <si>
    <t>1103</t>
    <phoneticPr fontId="3"/>
  </si>
  <si>
    <t>M1</t>
    <phoneticPr fontId="3"/>
  </si>
  <si>
    <t>9022</t>
    <phoneticPr fontId="3"/>
  </si>
  <si>
    <t>M2</t>
    <phoneticPr fontId="3"/>
  </si>
  <si>
    <t>9012</t>
    <phoneticPr fontId="3"/>
  </si>
  <si>
    <t>K4</t>
    <phoneticPr fontId="3"/>
  </si>
  <si>
    <t>K5</t>
    <phoneticPr fontId="3"/>
  </si>
  <si>
    <t>K6</t>
    <phoneticPr fontId="3"/>
  </si>
  <si>
    <t>付加無し</t>
    <rPh sb="0" eb="2">
      <t>フカ</t>
    </rPh>
    <rPh sb="2" eb="3">
      <t>ナ</t>
    </rPh>
    <phoneticPr fontId="3"/>
  </si>
  <si>
    <t>荷主コード</t>
  </si>
  <si>
    <t>NO.17 O列「店所コード」修正　『誤』9022 -&gt; 『正』9012</t>
    <rPh sb="7" eb="8">
      <t>レツ</t>
    </rPh>
    <rPh sb="9" eb="11">
      <t>テンショ</t>
    </rPh>
    <rPh sb="15" eb="17">
      <t>シュウセイ</t>
    </rPh>
    <rPh sb="19" eb="20">
      <t>アヤマ</t>
    </rPh>
    <rPh sb="30" eb="31">
      <t>タダ</t>
    </rPh>
    <phoneticPr fontId="3"/>
  </si>
  <si>
    <t>U9</t>
    <phoneticPr fontId="3"/>
  </si>
  <si>
    <t>第5版　追加</t>
    <rPh sb="0" eb="1">
      <t>ダイ</t>
    </rPh>
    <rPh sb="2" eb="3">
      <t>ハン</t>
    </rPh>
    <rPh sb="4" eb="6">
      <t>ツイカ</t>
    </rPh>
    <phoneticPr fontId="3"/>
  </si>
  <si>
    <t>U6</t>
    <phoneticPr fontId="3"/>
  </si>
  <si>
    <t>U7</t>
    <phoneticPr fontId="3"/>
  </si>
  <si>
    <t>U8</t>
    <phoneticPr fontId="3"/>
  </si>
  <si>
    <t>NO.23～No.26追加　VKUNNOK用シーケンス追加　指令書NO（増便）,指令書NO（自社定便,指令書NO（傭車定便,指令書NO（コンテナ・フェリー</t>
    <rPh sb="11" eb="13">
      <t>ツイカ</t>
    </rPh>
    <rPh sb="21" eb="22">
      <t>ヨウ</t>
    </rPh>
    <rPh sb="27" eb="29">
      <t>ツイカ</t>
    </rPh>
    <rPh sb="46" eb="48">
      <t>ジシャ</t>
    </rPh>
    <rPh sb="48" eb="50">
      <t>テイビン</t>
    </rPh>
    <rPh sb="57" eb="59">
      <t>ヨウシャ</t>
    </rPh>
    <rPh sb="59" eb="61">
      <t>テイビン</t>
    </rPh>
    <phoneticPr fontId="3"/>
  </si>
  <si>
    <t>NUMB_U6_9000</t>
    <phoneticPr fontId="3"/>
  </si>
  <si>
    <t>NUMB_U9_9000</t>
    <phoneticPr fontId="3"/>
  </si>
  <si>
    <t>NUMB_U7_9000</t>
    <phoneticPr fontId="3"/>
  </si>
  <si>
    <t>NUMB_U8_9000</t>
    <phoneticPr fontId="3"/>
  </si>
  <si>
    <t xml:space="preserve">指令書NO（自社定便）→7桁：運行車区分ごとの連番
</t>
    <rPh sb="6" eb="8">
      <t>ジシャ</t>
    </rPh>
    <rPh sb="8" eb="9">
      <t>テイ</t>
    </rPh>
    <rPh sb="9" eb="10">
      <t>ビン</t>
    </rPh>
    <rPh sb="15" eb="18">
      <t>ウンコウシャ</t>
    </rPh>
    <rPh sb="18" eb="20">
      <t>クブン</t>
    </rPh>
    <rPh sb="23" eb="25">
      <t>レンバン</t>
    </rPh>
    <phoneticPr fontId="3"/>
  </si>
  <si>
    <t>指令書NO（傭車定便）→7桁：運行車区分ごとの連番</t>
    <rPh sb="6" eb="8">
      <t>ヨウシャ</t>
    </rPh>
    <rPh sb="8" eb="9">
      <t>テイ</t>
    </rPh>
    <rPh sb="9" eb="10">
      <t>ビン</t>
    </rPh>
    <rPh sb="15" eb="20">
      <t>ウンコウシャクブン</t>
    </rPh>
    <rPh sb="23" eb="25">
      <t>レンバン</t>
    </rPh>
    <phoneticPr fontId="3"/>
  </si>
  <si>
    <t>指令書NO（増便）→ 7桁：運行車区分ごとの連番</t>
    <rPh sb="0" eb="2">
      <t>シレイショ</t>
    </rPh>
    <rPh sb="6" eb="8">
      <t>ゾウビン</t>
    </rPh>
    <rPh sb="12" eb="13">
      <t>ケタ</t>
    </rPh>
    <rPh sb="14" eb="16">
      <t>ウンコウ</t>
    </rPh>
    <rPh sb="16" eb="17">
      <t>シャ</t>
    </rPh>
    <rPh sb="17" eb="19">
      <t>クブン</t>
    </rPh>
    <rPh sb="22" eb="24">
      <t>レンバン</t>
    </rPh>
    <phoneticPr fontId="3"/>
  </si>
  <si>
    <t>指令書NO（ｺﾝﾃﾅ・ﾌｪﾘｰ）→7桁：運行車区分ごとの連番</t>
    <rPh sb="20" eb="25">
      <t>ウンコウシャクブン</t>
    </rPh>
    <rPh sb="28" eb="30">
      <t>レンバン</t>
    </rPh>
    <phoneticPr fontId="3"/>
  </si>
  <si>
    <t>第6版　変更</t>
    <rPh sb="0" eb="1">
      <t>ダイ</t>
    </rPh>
    <rPh sb="2" eb="3">
      <t>ハン</t>
    </rPh>
    <rPh sb="4" eb="6">
      <t>ヘンコウ</t>
    </rPh>
    <phoneticPr fontId="3"/>
  </si>
  <si>
    <t>検印票NO　＋C/D→ ６桁</t>
    <rPh sb="0" eb="2">
      <t>ケンイン</t>
    </rPh>
    <rPh sb="2" eb="3">
      <t>ヒョウ</t>
    </rPh>
    <phoneticPr fontId="7"/>
  </si>
  <si>
    <t>仕訳伝票NO　＋C/D→６桁</t>
    <rPh sb="0" eb="2">
      <t>シワケ</t>
    </rPh>
    <rPh sb="2" eb="4">
      <t>デンピョウ</t>
    </rPh>
    <phoneticPr fontId="7"/>
  </si>
  <si>
    <t>柳川</t>
    <rPh sb="0" eb="2">
      <t>ヤナガワ</t>
    </rPh>
    <phoneticPr fontId="3"/>
  </si>
  <si>
    <t>NUMB_K1_9012 
開始番号：823703 → 82370、最小値：800000 → 80000、最大値：993999 → 99399、チェックデジット形式：付加無し → 7DR
NUMB_K2_9012
開始番号：994000 → 99400、最小値：994000 → 99400、最大値：999999 → 99999、チェックデジット形式：付加無し → 7DR</t>
    <rPh sb="14" eb="16">
      <t>カイシ</t>
    </rPh>
    <rPh sb="16" eb="18">
      <t>バンゴウ</t>
    </rPh>
    <rPh sb="34" eb="37">
      <t>サイショウチ</t>
    </rPh>
    <rPh sb="53" eb="56">
      <t>サイダイチ</t>
    </rPh>
    <rPh sb="80" eb="82">
      <t>ケイシキ</t>
    </rPh>
    <phoneticPr fontId="3"/>
  </si>
  <si>
    <t>No.27～No.28追加　検品入力用送り状NO（請求用送り状NO）,検印票NO（オンライン用）, 決算用検印票NO</t>
    <rPh sb="11" eb="13">
      <t>ツイカ</t>
    </rPh>
    <phoneticPr fontId="3"/>
  </si>
  <si>
    <t>NUMB_EK_9000</t>
    <phoneticPr fontId="3"/>
  </si>
  <si>
    <t>検品入力用送り状NO（請求用送り状NO）
→+C/D→11桁</t>
    <rPh sb="0" eb="1">
      <t>ケンピン</t>
    </rPh>
    <rPh sb="1" eb="3">
      <t>ニュウリョク</t>
    </rPh>
    <rPh sb="3" eb="4">
      <t>ヨウ</t>
    </rPh>
    <rPh sb="4" eb="5">
      <t>オク</t>
    </rPh>
    <rPh sb="6" eb="7">
      <t>ジョウ</t>
    </rPh>
    <rPh sb="10" eb="13">
      <t>セイキュウヨウ</t>
    </rPh>
    <rPh sb="13" eb="14">
      <t>オク</t>
    </rPh>
    <rPh sb="15" eb="16">
      <t>ジョウ</t>
    </rPh>
    <rPh sb="29" eb="30">
      <t>ケタ</t>
    </rPh>
    <phoneticPr fontId="3"/>
  </si>
  <si>
    <t>第7版　追加</t>
    <rPh sb="0" eb="1">
      <t>ダイ</t>
    </rPh>
    <rPh sb="2" eb="3">
      <t>ハン</t>
    </rPh>
    <rPh sb="4" eb="6">
      <t>ツイカ</t>
    </rPh>
    <phoneticPr fontId="3"/>
  </si>
  <si>
    <t>NUMB_K8_9012</t>
    <phoneticPr fontId="3"/>
  </si>
  <si>
    <t>検印票NO（オンライン用）　→ ６桁</t>
    <rPh sb="0" eb="1">
      <t>ケンイン</t>
    </rPh>
    <rPh sb="1" eb="2">
      <t>ヒョウ</t>
    </rPh>
    <rPh sb="11" eb="12">
      <t>ヨウ</t>
    </rPh>
    <phoneticPr fontId="7"/>
  </si>
  <si>
    <t>NUMB_K9_9012</t>
    <phoneticPr fontId="3"/>
  </si>
  <si>
    <t>決算用検印票NO　→ ６桁</t>
    <rPh sb="0" eb="2">
      <t>ケッサンヨウ</t>
    </rPh>
    <rPh sb="2" eb="4">
      <t>ケンイン</t>
    </rPh>
    <rPh sb="4" eb="5">
      <t>ヒョウ</t>
    </rPh>
    <rPh sb="12" eb="13">
      <t>ケタ</t>
    </rPh>
    <phoneticPr fontId="3"/>
  </si>
  <si>
    <t>EK</t>
  </si>
  <si>
    <t>9000</t>
  </si>
  <si>
    <t>7DR</t>
  </si>
  <si>
    <t>K8</t>
  </si>
  <si>
    <t>9012</t>
  </si>
  <si>
    <t>K9</t>
  </si>
  <si>
    <t>データ入れ替え。「開始番号」を更新</t>
    <rPh sb="3" eb="4">
      <t>イ</t>
    </rPh>
    <rPh sb="5" eb="6">
      <t>カ</t>
    </rPh>
    <rPh sb="9" eb="11">
      <t>カイシ</t>
    </rPh>
    <rPh sb="11" eb="13">
      <t>バンゴウ</t>
    </rPh>
    <rPh sb="15" eb="17">
      <t>コウシン</t>
    </rPh>
    <phoneticPr fontId="3"/>
  </si>
  <si>
    <t>送付書NO利用運送を追加。</t>
    <rPh sb="0" eb="3">
      <t>ソウフショ</t>
    </rPh>
    <rPh sb="5" eb="7">
      <t>リヨウ</t>
    </rPh>
    <rPh sb="7" eb="9">
      <t>ウンソウ</t>
    </rPh>
    <rPh sb="10" eb="12">
      <t>ツイカ</t>
    </rPh>
    <phoneticPr fontId="3"/>
  </si>
  <si>
    <t>NUMB_U2_9000</t>
    <phoneticPr fontId="3"/>
  </si>
  <si>
    <t>送付書NO利用運送 + C/D→８桁</t>
    <phoneticPr fontId="3"/>
  </si>
  <si>
    <t>U2</t>
    <phoneticPr fontId="3"/>
  </si>
  <si>
    <t>第10版　追加</t>
    <rPh sb="0" eb="1">
      <t>ダイ</t>
    </rPh>
    <rPh sb="3" eb="4">
      <t>ハン</t>
    </rPh>
    <rPh sb="5" eb="7">
      <t>ツイカ</t>
    </rPh>
    <phoneticPr fontId="3"/>
  </si>
  <si>
    <t>送付書NO傭車　＋C/D→８桁</t>
    <rPh sb="0" eb="2">
      <t>ソウフ</t>
    </rPh>
    <rPh sb="1" eb="2">
      <t>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</si>
</sst>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>
      <alignment vertical="center"/>
    </xf>
  </cellStyleXfs>
  <cellXfs count="103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/>
    </xf>
    <xf numFmtId="0" fontId="2" fillId="0" borderId="0" xfId="1" applyFont="1"/>
    <xf numFmtId="14" fontId="2" fillId="0" borderId="1" xfId="1" applyNumberFormat="1" applyFont="1" applyBorder="1" applyAlignment="1">
      <alignment horizontal="center" vertic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4" xfId="1" applyFont="1" applyBorder="1"/>
    <xf numFmtId="0" fontId="2" fillId="0" borderId="4" xfId="1" applyFont="1" applyBorder="1" applyAlignment="1">
      <alignment horizontal="center"/>
    </xf>
    <xf numFmtId="0" fontId="6" fillId="2" borderId="6" xfId="1" applyFont="1" applyFill="1" applyBorder="1" applyAlignment="1">
      <alignment horizontal="center" vertical="top"/>
    </xf>
    <xf numFmtId="0" fontId="6" fillId="2" borderId="7" xfId="1" applyFont="1" applyFill="1" applyBorder="1" applyAlignment="1">
      <alignment horizontal="center" vertical="top"/>
    </xf>
    <xf numFmtId="0" fontId="6" fillId="2" borderId="11" xfId="1" applyFont="1" applyFill="1" applyBorder="1" applyAlignment="1">
      <alignment horizontal="center" vertical="top"/>
    </xf>
    <xf numFmtId="0" fontId="2" fillId="0" borderId="12" xfId="1" applyFont="1" applyBorder="1" applyAlignment="1">
      <alignment vertical="top"/>
    </xf>
    <xf numFmtId="0" fontId="2" fillId="0" borderId="13" xfId="1" applyFont="1" applyBorder="1" applyAlignment="1">
      <alignment vertical="top"/>
    </xf>
    <xf numFmtId="0" fontId="2" fillId="0" borderId="17" xfId="1" applyFont="1" applyBorder="1" applyAlignment="1">
      <alignment vertical="top"/>
    </xf>
    <xf numFmtId="14" fontId="2" fillId="0" borderId="18" xfId="1" applyNumberFormat="1" applyFont="1" applyBorder="1" applyAlignment="1">
      <alignment vertical="top"/>
    </xf>
    <xf numFmtId="0" fontId="2" fillId="0" borderId="19" xfId="1" applyFont="1" applyBorder="1" applyAlignment="1">
      <alignment vertical="top"/>
    </xf>
    <xf numFmtId="0" fontId="2" fillId="0" borderId="20" xfId="1" applyFont="1" applyBorder="1" applyAlignment="1">
      <alignment vertical="top"/>
    </xf>
    <xf numFmtId="14" fontId="2" fillId="0" borderId="24" xfId="1" applyNumberFormat="1" applyFont="1" applyBorder="1" applyAlignment="1">
      <alignment vertical="top"/>
    </xf>
    <xf numFmtId="0" fontId="2" fillId="0" borderId="20" xfId="1" applyFont="1" applyBorder="1" applyAlignment="1">
      <alignment vertical="top" wrapText="1"/>
    </xf>
    <xf numFmtId="0" fontId="2" fillId="2" borderId="2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2" borderId="1" xfId="1" applyFont="1" applyFill="1" applyBorder="1" applyAlignment="1">
      <alignment vertical="center"/>
    </xf>
    <xf numFmtId="0" fontId="2" fillId="2" borderId="25" xfId="1" applyFont="1" applyFill="1" applyBorder="1" applyAlignment="1">
      <alignment vertical="center"/>
    </xf>
    <xf numFmtId="0" fontId="2" fillId="2" borderId="26" xfId="1" applyFont="1" applyFill="1" applyBorder="1" applyAlignment="1">
      <alignment vertical="center"/>
    </xf>
    <xf numFmtId="0" fontId="2" fillId="2" borderId="27" xfId="1" applyFont="1" applyFill="1" applyBorder="1" applyAlignment="1">
      <alignment vertical="center"/>
    </xf>
    <xf numFmtId="0" fontId="1" fillId="0" borderId="0" xfId="1"/>
    <xf numFmtId="0" fontId="2" fillId="0" borderId="2" xfId="1" applyFont="1" applyBorder="1" applyAlignment="1">
      <alignment horizontal="left" vertical="center"/>
    </xf>
    <xf numFmtId="49" fontId="2" fillId="0" borderId="2" xfId="1" applyNumberFormat="1" applyFont="1" applyBorder="1" applyAlignment="1">
      <alignment vertical="center"/>
    </xf>
    <xf numFmtId="49" fontId="2" fillId="0" borderId="25" xfId="1" applyNumberFormat="1" applyFont="1" applyBorder="1" applyAlignment="1">
      <alignment vertical="center"/>
    </xf>
    <xf numFmtId="49" fontId="2" fillId="0" borderId="4" xfId="1" applyNumberFormat="1" applyFont="1" applyBorder="1" applyAlignment="1">
      <alignment vertical="center"/>
    </xf>
    <xf numFmtId="0" fontId="2" fillId="0" borderId="4" xfId="1" applyFont="1" applyBorder="1" applyAlignment="1">
      <alignment vertical="top" wrapText="1"/>
    </xf>
    <xf numFmtId="0" fontId="2" fillId="0" borderId="26" xfId="1" applyFont="1" applyBorder="1" applyAlignment="1">
      <alignment vertical="top" wrapText="1"/>
    </xf>
    <xf numFmtId="0" fontId="2" fillId="0" borderId="28" xfId="1" applyFont="1" applyBorder="1" applyAlignment="1">
      <alignment vertical="center" shrinkToFit="1"/>
    </xf>
    <xf numFmtId="0" fontId="2" fillId="0" borderId="0" xfId="1" applyFont="1" applyAlignment="1">
      <alignment vertical="center" shrinkToFit="1"/>
    </xf>
    <xf numFmtId="0" fontId="2" fillId="0" borderId="29" xfId="1" applyFont="1" applyBorder="1" applyAlignment="1">
      <alignment vertical="top" wrapText="1"/>
    </xf>
    <xf numFmtId="0" fontId="2" fillId="0" borderId="5" xfId="1" applyFont="1" applyBorder="1" applyAlignment="1">
      <alignment horizontal="left" vertical="center"/>
    </xf>
    <xf numFmtId="0" fontId="2" fillId="0" borderId="30" xfId="1" applyFont="1" applyBorder="1" applyAlignment="1">
      <alignment vertical="top" wrapText="1"/>
    </xf>
    <xf numFmtId="0" fontId="0" fillId="0" borderId="0" xfId="0" applyAlignment="1"/>
    <xf numFmtId="0" fontId="2" fillId="0" borderId="5" xfId="1" applyFont="1" applyBorder="1"/>
    <xf numFmtId="0" fontId="2" fillId="0" borderId="5" xfId="1" applyFont="1" applyBorder="1" applyAlignment="1">
      <alignment horizontal="center"/>
    </xf>
    <xf numFmtId="0" fontId="2" fillId="0" borderId="31" xfId="1" applyFont="1" applyBorder="1"/>
    <xf numFmtId="0" fontId="2" fillId="0" borderId="1" xfId="1" applyFont="1" applyBorder="1" applyAlignment="1">
      <alignment horizontal="center" vertical="top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center" vertical="top"/>
    </xf>
    <xf numFmtId="0" fontId="2" fillId="0" borderId="2" xfId="0" quotePrefix="1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2" borderId="1" xfId="1" applyFont="1" applyFill="1" applyBorder="1" applyAlignment="1">
      <alignment horizontal="center" vertical="center" wrapText="1"/>
    </xf>
    <xf numFmtId="14" fontId="2" fillId="0" borderId="3" xfId="1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top"/>
    </xf>
    <xf numFmtId="0" fontId="0" fillId="3" borderId="1" xfId="0" applyFill="1" applyBorder="1" applyAlignment="1"/>
    <xf numFmtId="0" fontId="0" fillId="0" borderId="1" xfId="0" applyBorder="1" applyAlignment="1"/>
    <xf numFmtId="49" fontId="1" fillId="0" borderId="0" xfId="1" applyNumberFormat="1"/>
    <xf numFmtId="49" fontId="0" fillId="3" borderId="1" xfId="0" applyNumberFormat="1" applyFill="1" applyBorder="1" applyAlignment="1"/>
    <xf numFmtId="49" fontId="0" fillId="0" borderId="1" xfId="0" applyNumberFormat="1" applyBorder="1" applyAlignment="1"/>
    <xf numFmtId="0" fontId="2" fillId="2" borderId="1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left" vertical="center"/>
    </xf>
    <xf numFmtId="0" fontId="2" fillId="2" borderId="5" xfId="1" applyFont="1" applyFill="1" applyBorder="1" applyAlignment="1">
      <alignment horizontal="left" vertical="center"/>
    </xf>
    <xf numFmtId="0" fontId="2" fillId="0" borderId="3" xfId="1" applyFont="1" applyBorder="1" applyAlignment="1">
      <alignment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 wrapText="1"/>
    </xf>
    <xf numFmtId="0" fontId="2" fillId="0" borderId="5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wrapText="1"/>
    </xf>
    <xf numFmtId="0" fontId="2" fillId="0" borderId="2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2" fillId="0" borderId="21" xfId="1" applyFont="1" applyBorder="1" applyAlignment="1">
      <alignment horizontal="left" vertical="top"/>
    </xf>
    <xf numFmtId="0" fontId="2" fillId="0" borderId="22" xfId="1" applyFont="1" applyBorder="1" applyAlignment="1">
      <alignment horizontal="left" vertical="top"/>
    </xf>
    <xf numFmtId="0" fontId="2" fillId="0" borderId="23" xfId="1" applyFont="1" applyBorder="1" applyAlignment="1">
      <alignment horizontal="left" vertical="top"/>
    </xf>
    <xf numFmtId="0" fontId="6" fillId="2" borderId="8" xfId="1" applyFont="1" applyFill="1" applyBorder="1" applyAlignment="1">
      <alignment horizontal="center" vertical="top"/>
    </xf>
    <xf numFmtId="0" fontId="6" fillId="2" borderId="9" xfId="1" applyFont="1" applyFill="1" applyBorder="1" applyAlignment="1">
      <alignment horizontal="center" vertical="top"/>
    </xf>
    <xf numFmtId="0" fontId="6" fillId="2" borderId="10" xfId="1" applyFont="1" applyFill="1" applyBorder="1" applyAlignment="1">
      <alignment horizontal="center" vertical="top"/>
    </xf>
    <xf numFmtId="0" fontId="2" fillId="0" borderId="14" xfId="1" applyFont="1" applyBorder="1" applyAlignment="1">
      <alignment vertical="top"/>
    </xf>
    <xf numFmtId="0" fontId="2" fillId="0" borderId="15" xfId="1" applyFont="1" applyBorder="1" applyAlignment="1">
      <alignment vertical="top"/>
    </xf>
    <xf numFmtId="0" fontId="2" fillId="0" borderId="16" xfId="1" applyFont="1" applyBorder="1" applyAlignment="1">
      <alignment vertical="top"/>
    </xf>
    <xf numFmtId="0" fontId="2" fillId="0" borderId="21" xfId="1" applyFont="1" applyBorder="1" applyAlignment="1">
      <alignment vertical="top"/>
    </xf>
    <xf numFmtId="0" fontId="2" fillId="0" borderId="22" xfId="1" applyFont="1" applyBorder="1" applyAlignment="1">
      <alignment vertical="top"/>
    </xf>
    <xf numFmtId="0" fontId="2" fillId="0" borderId="23" xfId="1" applyFont="1" applyBorder="1" applyAlignment="1">
      <alignment vertical="top"/>
    </xf>
    <xf numFmtId="0" fontId="2" fillId="0" borderId="21" xfId="1" applyFont="1" applyBorder="1" applyAlignment="1">
      <alignment horizontal="left" vertical="top" wrapText="1"/>
    </xf>
    <xf numFmtId="0" fontId="2" fillId="0" borderId="22" xfId="1" applyFont="1" applyBorder="1" applyAlignment="1">
      <alignment horizontal="left" vertical="top" wrapText="1"/>
    </xf>
    <xf numFmtId="0" fontId="2" fillId="0" borderId="23" xfId="1" applyFont="1" applyBorder="1" applyAlignment="1">
      <alignment horizontal="left" vertical="top" wrapText="1"/>
    </xf>
    <xf numFmtId="0" fontId="1" fillId="0" borderId="0" xfId="1"/>
    <xf numFmtId="0" fontId="2" fillId="3" borderId="2" xfId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vertical="center"/>
    </xf>
    <xf numFmtId="0" fontId="2" fillId="3" borderId="3" xfId="1" applyFont="1" applyFill="1" applyBorder="1" applyAlignment="1">
      <alignment vertical="center"/>
    </xf>
    <xf numFmtId="0" fontId="2" fillId="0" borderId="2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2" fillId="0" borderId="2" xfId="0" quotePrefix="1" applyFont="1" applyBorder="1" applyAlignment="1">
      <alignment horizontal="left" vertical="top" wrapText="1"/>
    </xf>
    <xf numFmtId="0" fontId="2" fillId="0" borderId="5" xfId="0" quotePrefix="1" applyFont="1" applyBorder="1" applyAlignment="1">
      <alignment horizontal="left" vertical="top" wrapText="1"/>
    </xf>
    <xf numFmtId="0" fontId="2" fillId="0" borderId="3" xfId="0" quotePrefix="1" applyFont="1" applyBorder="1" applyAlignment="1">
      <alignment horizontal="left" vertical="top" wrapText="1"/>
    </xf>
    <xf numFmtId="0" fontId="8" fillId="0" borderId="2" xfId="0" quotePrefix="1" applyFont="1" applyBorder="1" applyAlignment="1">
      <alignment horizontal="left" vertical="top" wrapText="1"/>
    </xf>
    <xf numFmtId="0" fontId="8" fillId="0" borderId="5" xfId="0" quotePrefix="1" applyFont="1" applyBorder="1" applyAlignment="1">
      <alignment horizontal="left" vertical="top" wrapText="1"/>
    </xf>
    <xf numFmtId="0" fontId="8" fillId="0" borderId="3" xfId="0" quotePrefix="1" applyFont="1" applyBorder="1" applyAlignment="1">
      <alignment horizontal="left" vertical="top" wrapText="1"/>
    </xf>
  </cellXfs>
  <cellStyles count="3">
    <cellStyle name="標準" xfId="0" builtinId="0"/>
    <cellStyle name="標準 2" xfId="1" xr:uid="{84F846CF-5BD3-4540-9A0A-46AC0A9127DB}"/>
    <cellStyle name="標準 3 2 2" xfId="2" xr:uid="{A6872AC0-8A98-4B6C-986F-D5F453D11E5B}"/>
  </cellStyles>
  <dxfs count="1">
    <dxf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12CE5-04F1-4382-97D5-E3DE708ADBE4}">
  <sheetPr>
    <tabColor indexed="42"/>
  </sheetPr>
  <dimension ref="A1:L24"/>
  <sheetViews>
    <sheetView zoomScaleNormal="100" workbookViewId="0">
      <selection activeCell="A15" sqref="A15"/>
    </sheetView>
  </sheetViews>
  <sheetFormatPr defaultColWidth="8.09765625" defaultRowHeight="12" x14ac:dyDescent="0.15"/>
  <cols>
    <col min="1" max="1" width="3.69921875" style="4" customWidth="1"/>
    <col min="2" max="2" width="27.19921875" style="4" customWidth="1"/>
    <col min="3" max="3" width="20.19921875" style="4" customWidth="1"/>
    <col min="4" max="4" width="20.8984375" style="4" customWidth="1"/>
    <col min="5" max="5" width="13.3984375" style="4" customWidth="1"/>
    <col min="6" max="6" width="3.59765625" style="4" customWidth="1"/>
    <col min="7" max="7" width="2.69921875" style="5" customWidth="1"/>
    <col min="8" max="8" width="3.09765625" style="4" customWidth="1"/>
    <col min="9" max="9" width="4.19921875" style="4" customWidth="1"/>
    <col min="10" max="10" width="7.59765625" style="4" customWidth="1"/>
    <col min="11" max="11" width="9" style="4" customWidth="1"/>
    <col min="12" max="12" width="10.5" style="4" bestFit="1" customWidth="1"/>
    <col min="13" max="16384" width="8.09765625" style="4"/>
  </cols>
  <sheetData>
    <row r="1" spans="1:12" s="2" customFormat="1" ht="13.2" x14ac:dyDescent="0.2">
      <c r="A1" s="60" t="s">
        <v>0</v>
      </c>
      <c r="B1" s="60"/>
      <c r="C1" s="61" t="s">
        <v>2</v>
      </c>
      <c r="D1" s="62"/>
      <c r="E1" s="63"/>
      <c r="F1" s="64" t="s">
        <v>1</v>
      </c>
      <c r="G1" s="65"/>
      <c r="H1" s="66"/>
      <c r="I1" s="67" t="s">
        <v>3</v>
      </c>
      <c r="J1" s="67"/>
      <c r="K1" s="1" t="s">
        <v>4</v>
      </c>
      <c r="L1" s="1" t="s">
        <v>5</v>
      </c>
    </row>
    <row r="2" spans="1:12" s="2" customFormat="1" ht="18.75" customHeight="1" x14ac:dyDescent="0.2">
      <c r="A2" s="68" t="s">
        <v>6</v>
      </c>
      <c r="B2" s="68"/>
      <c r="C2" s="69" t="s">
        <v>7</v>
      </c>
      <c r="D2" s="70"/>
      <c r="E2" s="71"/>
      <c r="F2" s="72" t="str">
        <f>IF(K5="","",K5)</f>
        <v>岡</v>
      </c>
      <c r="G2" s="73"/>
      <c r="H2" s="74"/>
      <c r="I2" s="75">
        <f>IF(L5="","",L5)</f>
        <v>45637</v>
      </c>
      <c r="J2" s="75"/>
      <c r="K2" s="6" t="str">
        <f>IF(MAX(A:A)&lt;=1,"",_xlfn.XLOOKUP(MAX(A:A),A:A,K:K,"",0)&amp;"")</f>
        <v>渡部</v>
      </c>
      <c r="L2" s="3">
        <f>IF(MAX(A:A)&lt;=1,"",_xlfn.XLOOKUP(MAX(A:A),A:A,L:L,0,0))</f>
        <v>46181</v>
      </c>
    </row>
    <row r="3" spans="1:12" s="2" customFormat="1" ht="4.2" customHeight="1" x14ac:dyDescent="0.2">
      <c r="A3" s="7"/>
      <c r="B3" s="7"/>
      <c r="C3" s="7"/>
      <c r="D3" s="7"/>
      <c r="E3" s="7"/>
      <c r="F3" s="7"/>
      <c r="G3" s="8"/>
      <c r="H3" s="7"/>
      <c r="I3" s="7"/>
      <c r="J3" s="7"/>
      <c r="K3" s="7"/>
      <c r="L3" s="7"/>
    </row>
    <row r="4" spans="1:12" s="2" customFormat="1" ht="18.600000000000001" customHeight="1" thickBot="1" x14ac:dyDescent="0.25">
      <c r="A4" s="9" t="s">
        <v>8</v>
      </c>
      <c r="B4" s="10" t="s">
        <v>9</v>
      </c>
      <c r="C4" s="79" t="s">
        <v>10</v>
      </c>
      <c r="D4" s="80"/>
      <c r="E4" s="80"/>
      <c r="F4" s="80"/>
      <c r="G4" s="80"/>
      <c r="H4" s="80"/>
      <c r="I4" s="80"/>
      <c r="J4" s="81"/>
      <c r="K4" s="10" t="s">
        <v>11</v>
      </c>
      <c r="L4" s="11" t="s">
        <v>5</v>
      </c>
    </row>
    <row r="5" spans="1:12" s="2" customFormat="1" ht="18.600000000000001" customHeight="1" thickTop="1" x14ac:dyDescent="0.2">
      <c r="A5" s="12">
        <f>ROW()-4</f>
        <v>1</v>
      </c>
      <c r="B5" s="13"/>
      <c r="C5" s="82" t="s">
        <v>12</v>
      </c>
      <c r="D5" s="83"/>
      <c r="E5" s="83"/>
      <c r="F5" s="83"/>
      <c r="G5" s="83"/>
      <c r="H5" s="83"/>
      <c r="I5" s="83"/>
      <c r="J5" s="84"/>
      <c r="K5" s="14" t="s">
        <v>38</v>
      </c>
      <c r="L5" s="15">
        <v>45637</v>
      </c>
    </row>
    <row r="6" spans="1:12" s="2" customFormat="1" ht="18" customHeight="1" x14ac:dyDescent="0.2">
      <c r="A6" s="16">
        <f t="shared" ref="A6:A14" si="0">ROW()-4</f>
        <v>2</v>
      </c>
      <c r="B6" s="17" t="s">
        <v>42</v>
      </c>
      <c r="C6" s="85" t="s">
        <v>43</v>
      </c>
      <c r="D6" s="86"/>
      <c r="E6" s="86"/>
      <c r="F6" s="86"/>
      <c r="G6" s="86"/>
      <c r="H6" s="86"/>
      <c r="I6" s="86"/>
      <c r="J6" s="87"/>
      <c r="K6" s="17" t="s">
        <v>44</v>
      </c>
      <c r="L6" s="18">
        <v>45891</v>
      </c>
    </row>
    <row r="7" spans="1:12" s="2" customFormat="1" ht="18" customHeight="1" x14ac:dyDescent="0.2">
      <c r="A7" s="16">
        <f t="shared" si="0"/>
        <v>3</v>
      </c>
      <c r="B7" s="17" t="s">
        <v>70</v>
      </c>
      <c r="C7" s="76" t="s">
        <v>71</v>
      </c>
      <c r="D7" s="77"/>
      <c r="E7" s="77"/>
      <c r="F7" s="77"/>
      <c r="G7" s="77"/>
      <c r="H7" s="77"/>
      <c r="I7" s="77"/>
      <c r="J7" s="78"/>
      <c r="K7" s="17" t="s">
        <v>44</v>
      </c>
      <c r="L7" s="18">
        <v>45894</v>
      </c>
    </row>
    <row r="8" spans="1:12" s="2" customFormat="1" ht="18" customHeight="1" x14ac:dyDescent="0.2">
      <c r="A8" s="16">
        <f t="shared" si="0"/>
        <v>4</v>
      </c>
      <c r="B8" s="17" t="s">
        <v>42</v>
      </c>
      <c r="C8" s="76" t="s">
        <v>105</v>
      </c>
      <c r="D8" s="77"/>
      <c r="E8" s="77"/>
      <c r="F8" s="77"/>
      <c r="G8" s="77"/>
      <c r="H8" s="77"/>
      <c r="I8" s="77"/>
      <c r="J8" s="78"/>
      <c r="K8" s="17" t="s">
        <v>44</v>
      </c>
      <c r="L8" s="18">
        <v>45903</v>
      </c>
    </row>
    <row r="9" spans="1:12" s="2" customFormat="1" ht="27" customHeight="1" x14ac:dyDescent="0.2">
      <c r="A9" s="16">
        <f t="shared" si="0"/>
        <v>5</v>
      </c>
      <c r="B9" s="17" t="s">
        <v>42</v>
      </c>
      <c r="C9" s="88" t="s">
        <v>111</v>
      </c>
      <c r="D9" s="89"/>
      <c r="E9" s="89"/>
      <c r="F9" s="89"/>
      <c r="G9" s="89"/>
      <c r="H9" s="89"/>
      <c r="I9" s="89"/>
      <c r="J9" s="90"/>
      <c r="K9" s="17" t="s">
        <v>44</v>
      </c>
      <c r="L9" s="18">
        <v>45919</v>
      </c>
    </row>
    <row r="10" spans="1:12" s="2" customFormat="1" ht="87" customHeight="1" x14ac:dyDescent="0.2">
      <c r="A10" s="16">
        <f t="shared" si="0"/>
        <v>6</v>
      </c>
      <c r="B10" s="19" t="s">
        <v>42</v>
      </c>
      <c r="C10" s="88" t="s">
        <v>124</v>
      </c>
      <c r="D10" s="77"/>
      <c r="E10" s="77"/>
      <c r="F10" s="77"/>
      <c r="G10" s="77"/>
      <c r="H10" s="77"/>
      <c r="I10" s="77"/>
      <c r="J10" s="78"/>
      <c r="K10" s="17" t="s">
        <v>123</v>
      </c>
      <c r="L10" s="18">
        <v>45937</v>
      </c>
    </row>
    <row r="11" spans="1:12" s="2" customFormat="1" ht="27" customHeight="1" x14ac:dyDescent="0.2">
      <c r="A11" s="16">
        <f t="shared" si="0"/>
        <v>7</v>
      </c>
      <c r="B11" s="19" t="s">
        <v>42</v>
      </c>
      <c r="C11" s="88" t="s">
        <v>125</v>
      </c>
      <c r="D11" s="77"/>
      <c r="E11" s="77"/>
      <c r="F11" s="77"/>
      <c r="G11" s="77"/>
      <c r="H11" s="77"/>
      <c r="I11" s="77"/>
      <c r="J11" s="78"/>
      <c r="K11" s="17" t="s">
        <v>44</v>
      </c>
      <c r="L11" s="18">
        <v>46010</v>
      </c>
    </row>
    <row r="12" spans="1:12" s="2" customFormat="1" ht="18" customHeight="1" x14ac:dyDescent="0.2">
      <c r="A12" s="16">
        <f t="shared" si="0"/>
        <v>8</v>
      </c>
      <c r="B12" s="19" t="s">
        <v>42</v>
      </c>
      <c r="C12" s="88" t="s">
        <v>139</v>
      </c>
      <c r="D12" s="89"/>
      <c r="E12" s="89"/>
      <c r="F12" s="89"/>
      <c r="G12" s="89"/>
      <c r="H12" s="89"/>
      <c r="I12" s="89"/>
      <c r="J12" s="90"/>
      <c r="K12" s="17" t="s">
        <v>44</v>
      </c>
      <c r="L12" s="18">
        <v>46122</v>
      </c>
    </row>
    <row r="13" spans="1:12" s="2" customFormat="1" ht="18" customHeight="1" x14ac:dyDescent="0.2">
      <c r="A13" s="16">
        <f t="shared" si="0"/>
        <v>9</v>
      </c>
      <c r="B13" s="17" t="s">
        <v>42</v>
      </c>
      <c r="C13" s="88" t="s">
        <v>139</v>
      </c>
      <c r="D13" s="89"/>
      <c r="E13" s="89"/>
      <c r="F13" s="89"/>
      <c r="G13" s="89"/>
      <c r="H13" s="89"/>
      <c r="I13" s="89"/>
      <c r="J13" s="90"/>
      <c r="K13" s="17" t="s">
        <v>44</v>
      </c>
      <c r="L13" s="18">
        <v>46154</v>
      </c>
    </row>
    <row r="14" spans="1:12" s="2" customFormat="1" ht="18" customHeight="1" x14ac:dyDescent="0.2">
      <c r="A14" s="16">
        <f t="shared" si="0"/>
        <v>10</v>
      </c>
      <c r="B14" s="17" t="s">
        <v>42</v>
      </c>
      <c r="C14" s="88" t="s">
        <v>140</v>
      </c>
      <c r="D14" s="89"/>
      <c r="E14" s="89"/>
      <c r="F14" s="89"/>
      <c r="G14" s="89"/>
      <c r="H14" s="89"/>
      <c r="I14" s="89"/>
      <c r="J14" s="90"/>
      <c r="K14" s="17" t="s">
        <v>44</v>
      </c>
      <c r="L14" s="18">
        <v>46181</v>
      </c>
    </row>
    <row r="15" spans="1:12" s="2" customFormat="1" ht="18" customHeight="1" x14ac:dyDescent="0.2">
      <c r="A15" s="16"/>
      <c r="B15" s="17"/>
      <c r="C15" s="76"/>
      <c r="D15" s="77"/>
      <c r="E15" s="77"/>
      <c r="F15" s="77"/>
      <c r="G15" s="77"/>
      <c r="H15" s="77"/>
      <c r="I15" s="77"/>
      <c r="J15" s="78"/>
      <c r="K15" s="17"/>
      <c r="L15" s="18"/>
    </row>
    <row r="16" spans="1:12" s="2" customFormat="1" ht="18" customHeight="1" x14ac:dyDescent="0.2">
      <c r="A16" s="16"/>
      <c r="B16" s="19"/>
      <c r="C16" s="88"/>
      <c r="D16" s="89"/>
      <c r="E16" s="89"/>
      <c r="F16" s="89"/>
      <c r="G16" s="89"/>
      <c r="H16" s="89"/>
      <c r="I16" s="89"/>
      <c r="J16" s="90"/>
      <c r="K16" s="17"/>
      <c r="L16" s="18"/>
    </row>
    <row r="17" spans="1:12" s="2" customFormat="1" ht="18" customHeight="1" x14ac:dyDescent="0.2">
      <c r="A17" s="16"/>
      <c r="B17" s="17"/>
      <c r="C17" s="88"/>
      <c r="D17" s="89"/>
      <c r="E17" s="89"/>
      <c r="F17" s="89"/>
      <c r="G17" s="89"/>
      <c r="H17" s="89"/>
      <c r="I17" s="89"/>
      <c r="J17" s="90"/>
      <c r="K17" s="17"/>
      <c r="L17" s="18"/>
    </row>
    <row r="18" spans="1:12" s="2" customFormat="1" ht="18" customHeight="1" x14ac:dyDescent="0.2">
      <c r="A18" s="16"/>
      <c r="B18" s="17"/>
      <c r="C18" s="76"/>
      <c r="D18" s="77"/>
      <c r="E18" s="77"/>
      <c r="F18" s="77"/>
      <c r="G18" s="77"/>
      <c r="H18" s="77"/>
      <c r="I18" s="77"/>
      <c r="J18" s="78"/>
      <c r="K18" s="17"/>
      <c r="L18" s="18"/>
    </row>
    <row r="19" spans="1:12" s="2" customFormat="1" ht="18" customHeight="1" x14ac:dyDescent="0.2">
      <c r="A19" s="16"/>
      <c r="B19" s="17"/>
      <c r="C19" s="76"/>
      <c r="D19" s="77"/>
      <c r="E19" s="77"/>
      <c r="F19" s="77"/>
      <c r="G19" s="77"/>
      <c r="H19" s="77"/>
      <c r="I19" s="77"/>
      <c r="J19" s="78"/>
      <c r="K19" s="17"/>
      <c r="L19" s="18"/>
    </row>
    <row r="20" spans="1:12" s="2" customFormat="1" ht="18" customHeight="1" x14ac:dyDescent="0.2">
      <c r="A20" s="16"/>
      <c r="B20" s="17"/>
      <c r="C20" s="88"/>
      <c r="D20" s="89"/>
      <c r="E20" s="89"/>
      <c r="F20" s="89"/>
      <c r="G20" s="89"/>
      <c r="H20" s="89"/>
      <c r="I20" s="89"/>
      <c r="J20" s="90"/>
      <c r="K20" s="17"/>
      <c r="L20" s="18"/>
    </row>
    <row r="21" spans="1:12" s="2" customFormat="1" ht="18" customHeight="1" x14ac:dyDescent="0.2">
      <c r="A21" s="16"/>
      <c r="B21" s="17"/>
      <c r="C21" s="88"/>
      <c r="D21" s="89"/>
      <c r="E21" s="89"/>
      <c r="F21" s="89"/>
      <c r="G21" s="89"/>
      <c r="H21" s="89"/>
      <c r="I21" s="89"/>
      <c r="J21" s="90"/>
      <c r="K21" s="17"/>
      <c r="L21" s="18"/>
    </row>
    <row r="22" spans="1:12" s="2" customFormat="1" ht="18" customHeight="1" x14ac:dyDescent="0.2">
      <c r="A22" s="16"/>
      <c r="B22" s="17"/>
      <c r="C22" s="88"/>
      <c r="D22" s="89"/>
      <c r="E22" s="89"/>
      <c r="F22" s="89"/>
      <c r="G22" s="89"/>
      <c r="H22" s="89"/>
      <c r="I22" s="89"/>
      <c r="J22" s="90"/>
      <c r="K22" s="17"/>
      <c r="L22" s="18"/>
    </row>
    <row r="23" spans="1:12" s="2" customFormat="1" ht="18" customHeight="1" x14ac:dyDescent="0.2">
      <c r="A23" s="16"/>
      <c r="B23" s="17"/>
      <c r="C23" s="88"/>
      <c r="D23" s="89"/>
      <c r="E23" s="89"/>
      <c r="F23" s="89"/>
      <c r="G23" s="89"/>
      <c r="H23" s="89"/>
      <c r="I23" s="89"/>
      <c r="J23" s="90"/>
      <c r="K23" s="17"/>
      <c r="L23" s="18"/>
    </row>
    <row r="24" spans="1:12" s="2" customFormat="1" ht="18" customHeight="1" x14ac:dyDescent="0.2">
      <c r="A24" s="16"/>
      <c r="B24" s="17"/>
      <c r="C24" s="88"/>
      <c r="D24" s="89"/>
      <c r="E24" s="89"/>
      <c r="F24" s="89"/>
      <c r="G24" s="89"/>
      <c r="H24" s="89"/>
      <c r="I24" s="89"/>
      <c r="J24" s="90"/>
      <c r="K24" s="17"/>
      <c r="L24" s="18"/>
    </row>
  </sheetData>
  <mergeCells count="29">
    <mergeCell ref="C22:J22"/>
    <mergeCell ref="C23:J23"/>
    <mergeCell ref="C24:J24"/>
    <mergeCell ref="C16:J16"/>
    <mergeCell ref="C17:J17"/>
    <mergeCell ref="C18:J18"/>
    <mergeCell ref="C19:J19"/>
    <mergeCell ref="C20:J20"/>
    <mergeCell ref="C21:J21"/>
    <mergeCell ref="C15:J15"/>
    <mergeCell ref="C4:J4"/>
    <mergeCell ref="C5:J5"/>
    <mergeCell ref="C6:J6"/>
    <mergeCell ref="C7:J7"/>
    <mergeCell ref="C8:J8"/>
    <mergeCell ref="C9:J9"/>
    <mergeCell ref="C10:J10"/>
    <mergeCell ref="C11:J11"/>
    <mergeCell ref="C12:J12"/>
    <mergeCell ref="C13:J13"/>
    <mergeCell ref="C14:J14"/>
    <mergeCell ref="A1:B1"/>
    <mergeCell ref="C1:E1"/>
    <mergeCell ref="F1:H1"/>
    <mergeCell ref="I1:J1"/>
    <mergeCell ref="A2:B2"/>
    <mergeCell ref="C2:E2"/>
    <mergeCell ref="F2:H2"/>
    <mergeCell ref="I2:J2"/>
  </mergeCells>
  <phoneticPr fontId="3"/>
  <pageMargins left="0.51" right="0.39" top="0.79" bottom="0.56999999999999995" header="0.53" footer="0.27"/>
  <pageSetup paperSize="9" scale="83" orientation="landscape" horizontalDpi="4294967292" verticalDpi="300" r:id="rId1"/>
  <headerFooter alignWithMargins="0">
    <oddHeader>&amp;C&amp;"ＭＳ Ｐゴシック,太字"&amp;14テーブル定義書</oddHeader>
    <oddFooter>&amp;L&amp;10&amp;F&amp;C&amp;10－ &amp;P ／ &amp;N －&amp;R&amp;10株式会社アクティブクリエイト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49D46-2847-4E9B-B6E3-537E516660AC}">
  <dimension ref="A1:AC55"/>
  <sheetViews>
    <sheetView tabSelected="1" zoomScaleNormal="100" workbookViewId="0">
      <pane xSplit="2" ySplit="6" topLeftCell="C18" activePane="bottomRight" state="frozen"/>
      <selection pane="topRight" activeCell="C1" sqref="C1"/>
      <selection pane="bottomLeft" activeCell="A7" sqref="A7"/>
      <selection pane="bottomRight" activeCell="E25" sqref="E25"/>
    </sheetView>
  </sheetViews>
  <sheetFormatPr defaultColWidth="8.09765625" defaultRowHeight="13.2" x14ac:dyDescent="0.2"/>
  <cols>
    <col min="1" max="1" width="4.59765625" style="4" customWidth="1"/>
    <col min="2" max="2" width="19.19921875" style="4" customWidth="1"/>
    <col min="3" max="3" width="12.69921875" style="4" customWidth="1"/>
    <col min="4" max="4" width="9.59765625" style="4" customWidth="1"/>
    <col min="5" max="6" width="12.69921875" style="4" customWidth="1"/>
    <col min="7" max="8" width="12.69921875" style="5" customWidth="1"/>
    <col min="9" max="9" width="18.59765625" style="4" customWidth="1"/>
    <col min="10" max="10" width="10.5" style="4" customWidth="1"/>
    <col min="11" max="11" width="11.19921875" style="4" customWidth="1"/>
    <col min="12" max="12" width="12.09765625" style="27" bestFit="1" customWidth="1"/>
    <col min="13" max="13" width="3" style="27" customWidth="1"/>
    <col min="14" max="14" width="10.8984375" style="27" bestFit="1" customWidth="1"/>
    <col min="15" max="15" width="11" style="57" bestFit="1" customWidth="1"/>
    <col min="16" max="16" width="9" style="27" bestFit="1" customWidth="1"/>
    <col min="17" max="17" width="21.19921875" style="27" bestFit="1" customWidth="1"/>
    <col min="18" max="18" width="3" style="27" customWidth="1"/>
    <col min="19" max="19" width="8.19921875" style="27" customWidth="1"/>
    <col min="20" max="20" width="24.69921875" style="27" customWidth="1"/>
    <col min="21" max="29" width="8.19921875" style="27" customWidth="1"/>
    <col min="30" max="16384" width="8.09765625" style="4"/>
  </cols>
  <sheetData>
    <row r="1" spans="1:29" s="2" customFormat="1" x14ac:dyDescent="0.2">
      <c r="A1" s="60" t="s">
        <v>0</v>
      </c>
      <c r="B1" s="60"/>
      <c r="C1" s="20"/>
      <c r="D1" s="23"/>
      <c r="E1" s="24"/>
      <c r="F1" s="25"/>
      <c r="G1" s="26"/>
      <c r="H1" s="26"/>
      <c r="I1" s="26"/>
      <c r="J1" s="1" t="s">
        <v>1</v>
      </c>
      <c r="K1" s="1" t="s">
        <v>16</v>
      </c>
      <c r="L1" s="27"/>
      <c r="M1" s="27"/>
      <c r="N1" s="27"/>
      <c r="O1" s="5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</row>
    <row r="2" spans="1:29" s="2" customFormat="1" ht="13.5" customHeight="1" x14ac:dyDescent="0.2">
      <c r="A2" s="95" t="s">
        <v>17</v>
      </c>
      <c r="B2" s="96"/>
      <c r="C2" s="28"/>
      <c r="D2" s="29"/>
      <c r="E2" s="30"/>
      <c r="F2" s="31"/>
      <c r="G2" s="32"/>
      <c r="H2" s="32"/>
      <c r="I2" s="33"/>
      <c r="J2" s="53" t="s">
        <v>38</v>
      </c>
      <c r="K2" s="3">
        <v>45637</v>
      </c>
      <c r="L2" s="27"/>
      <c r="M2" s="27"/>
      <c r="N2" s="27"/>
      <c r="O2" s="5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</row>
    <row r="3" spans="1:29" s="2" customFormat="1" ht="13.5" customHeight="1" x14ac:dyDescent="0.2">
      <c r="A3" s="60" t="s">
        <v>24</v>
      </c>
      <c r="B3" s="60"/>
      <c r="C3" s="61"/>
      <c r="D3" s="62"/>
      <c r="E3" s="34"/>
      <c r="F3" s="35"/>
      <c r="G3" s="35"/>
      <c r="H3" s="35"/>
      <c r="I3" s="36"/>
      <c r="J3" s="21" t="s">
        <v>19</v>
      </c>
      <c r="K3" s="1" t="s">
        <v>20</v>
      </c>
      <c r="L3" s="27"/>
      <c r="M3" s="27"/>
      <c r="N3" s="27"/>
      <c r="O3" s="5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</row>
    <row r="4" spans="1:29" s="2" customFormat="1" ht="13.5" customHeight="1" x14ac:dyDescent="0.2">
      <c r="A4" s="95" t="s">
        <v>18</v>
      </c>
      <c r="B4" s="96"/>
      <c r="C4" s="28"/>
      <c r="D4" s="37"/>
      <c r="E4" s="34"/>
      <c r="F4" s="35"/>
      <c r="G4" s="35"/>
      <c r="H4" s="35"/>
      <c r="I4" s="38"/>
      <c r="J4" s="22" t="s">
        <v>44</v>
      </c>
      <c r="K4" s="3">
        <v>46181</v>
      </c>
      <c r="L4" s="27"/>
      <c r="M4" s="27"/>
      <c r="N4" s="91" t="s">
        <v>74</v>
      </c>
      <c r="O4" s="91"/>
      <c r="P4" s="91"/>
      <c r="Q4" s="91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</row>
    <row r="5" spans="1:29" s="2" customFormat="1" ht="4.2" customHeight="1" x14ac:dyDescent="0.2">
      <c r="A5" s="40"/>
      <c r="B5" s="40"/>
      <c r="C5" s="68"/>
      <c r="D5" s="68"/>
      <c r="E5" s="40"/>
      <c r="F5" s="40"/>
      <c r="G5" s="41"/>
      <c r="H5" s="41"/>
      <c r="I5" s="42"/>
      <c r="J5" s="42"/>
      <c r="K5" s="42"/>
      <c r="L5" s="27"/>
      <c r="M5" s="27"/>
      <c r="N5" s="27"/>
      <c r="O5" s="5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</row>
    <row r="6" spans="1:29" s="2" customFormat="1" ht="27" customHeight="1" x14ac:dyDescent="0.45">
      <c r="A6" s="1" t="s">
        <v>21</v>
      </c>
      <c r="B6" s="1" t="s">
        <v>23</v>
      </c>
      <c r="C6" s="52" t="s">
        <v>27</v>
      </c>
      <c r="D6" s="52" t="s">
        <v>28</v>
      </c>
      <c r="E6" s="52" t="s">
        <v>26</v>
      </c>
      <c r="F6" s="52" t="s">
        <v>25</v>
      </c>
      <c r="G6" s="1" t="s">
        <v>15</v>
      </c>
      <c r="H6" s="1" t="s">
        <v>14</v>
      </c>
      <c r="I6" s="92" t="s">
        <v>22</v>
      </c>
      <c r="J6" s="93"/>
      <c r="K6" s="94"/>
      <c r="L6" s="39"/>
      <c r="M6" s="39"/>
      <c r="N6" s="55" t="s">
        <v>75</v>
      </c>
      <c r="O6" s="58" t="s">
        <v>76</v>
      </c>
      <c r="P6" s="55" t="s">
        <v>83</v>
      </c>
      <c r="Q6" s="55" t="s">
        <v>77</v>
      </c>
      <c r="R6" s="39"/>
      <c r="S6" t="s">
        <v>13</v>
      </c>
      <c r="T6" s="27"/>
      <c r="U6" s="27"/>
      <c r="V6" s="27"/>
      <c r="W6" s="27"/>
      <c r="X6" s="27"/>
      <c r="Y6" s="27"/>
      <c r="Z6" s="27"/>
      <c r="AA6" s="27"/>
      <c r="AB6" s="27"/>
      <c r="AC6" s="27"/>
    </row>
    <row r="7" spans="1:29" s="44" customFormat="1" ht="18" x14ac:dyDescent="0.45">
      <c r="A7" s="43">
        <f>ROW()-6</f>
        <v>1</v>
      </c>
      <c r="B7" s="45" t="s">
        <v>29</v>
      </c>
      <c r="C7" s="45">
        <v>4999871850</v>
      </c>
      <c r="D7" s="47">
        <v>1</v>
      </c>
      <c r="E7" s="47">
        <v>4999000000</v>
      </c>
      <c r="F7" s="47">
        <v>4999999999</v>
      </c>
      <c r="G7" s="54">
        <v>45637</v>
      </c>
      <c r="H7" s="48"/>
      <c r="I7" s="49" t="s">
        <v>47</v>
      </c>
      <c r="J7" s="50"/>
      <c r="K7" s="51"/>
      <c r="L7" s="39"/>
      <c r="M7" s="39"/>
      <c r="N7" s="56" t="s">
        <v>79</v>
      </c>
      <c r="O7" s="59">
        <v>9000</v>
      </c>
      <c r="P7" s="56">
        <v>11</v>
      </c>
      <c r="Q7" s="56" t="s">
        <v>80</v>
      </c>
      <c r="R7" s="39"/>
      <c r="S7" t="str">
        <f xml:space="preserve"> "CREATE SEQUENCE " &amp; B7 &amp; " START WITH " &amp; C7 &amp; " INCREMENT BY " &amp; D7 &amp; " MINVALUE " &amp; E7  &amp; " MAXVALUE " &amp; F7 &amp; " NOCACHE ORDER;"</f>
        <v>CREATE SEQUENCE NUMB_R1_9000 START WITH 4999871850 INCREMENT BY 1 MINVALUE 4999000000 MAXVALUE 4999999999 NOCACHE ORDER;</v>
      </c>
      <c r="T7" s="27"/>
      <c r="U7" s="27" t="str">
        <f>"DROP SEQUENCE " &amp;B7 &amp;";"</f>
        <v>DROP SEQUENCE NUMB_R1_9000;</v>
      </c>
      <c r="V7" s="27"/>
      <c r="W7" s="27"/>
      <c r="X7" s="27"/>
      <c r="Y7" s="27"/>
      <c r="Z7" s="27"/>
      <c r="AA7" s="27"/>
      <c r="AB7" s="27"/>
      <c r="AC7" s="27"/>
    </row>
    <row r="8" spans="1:29" s="44" customFormat="1" ht="18" x14ac:dyDescent="0.45">
      <c r="A8" s="43">
        <f t="shared" ref="A8:A55" si="0">ROW()-6</f>
        <v>2</v>
      </c>
      <c r="B8" s="45" t="s">
        <v>30</v>
      </c>
      <c r="C8" s="45">
        <v>6668021</v>
      </c>
      <c r="D8" s="47">
        <v>1</v>
      </c>
      <c r="E8" s="47">
        <v>6500000</v>
      </c>
      <c r="F8" s="47">
        <v>6699999</v>
      </c>
      <c r="G8" s="54">
        <v>45637</v>
      </c>
      <c r="H8" s="48"/>
      <c r="I8" s="49" t="s">
        <v>46</v>
      </c>
      <c r="J8" s="50"/>
      <c r="K8" s="51"/>
      <c r="L8" s="39"/>
      <c r="M8" s="39"/>
      <c r="N8" s="56" t="s">
        <v>81</v>
      </c>
      <c r="O8" s="59" t="s">
        <v>82</v>
      </c>
      <c r="P8" s="56">
        <v>8</v>
      </c>
      <c r="Q8" s="56" t="s">
        <v>80</v>
      </c>
      <c r="R8" s="39"/>
      <c r="S8" t="str">
        <f t="shared" ref="S8:S36" si="1" xml:space="preserve"> "CREATE SEQUENCE " &amp; B8 &amp; " START WITH " &amp; C8 &amp; " INCREMENT BY " &amp; D8 &amp; " MINVALUE " &amp; E8  &amp; " MAXVALUE " &amp; F8 &amp; " NOCACHE ORDER;"</f>
        <v>CREATE SEQUENCE NUMB_S3_9102 START WITH 6668021 INCREMENT BY 1 MINVALUE 6500000 MAXVALUE 6699999 NOCACHE ORDER;</v>
      </c>
      <c r="T8" s="27"/>
      <c r="U8" s="27" t="str">
        <f t="shared" ref="U8:U28" si="2">"DROP SEQUENCE " &amp;B8 &amp;";"</f>
        <v>DROP SEQUENCE NUMB_S3_9102;</v>
      </c>
      <c r="V8" s="27"/>
      <c r="W8" s="27"/>
      <c r="X8" s="27"/>
      <c r="Y8" s="27"/>
      <c r="Z8" s="27"/>
      <c r="AA8" s="27"/>
      <c r="AB8" s="27"/>
      <c r="AC8" s="27"/>
    </row>
    <row r="9" spans="1:29" s="44" customFormat="1" ht="18" x14ac:dyDescent="0.45">
      <c r="A9" s="43">
        <f t="shared" si="0"/>
        <v>3</v>
      </c>
      <c r="B9" s="45" t="s">
        <v>31</v>
      </c>
      <c r="C9" s="45">
        <v>1055546</v>
      </c>
      <c r="D9" s="47">
        <v>1</v>
      </c>
      <c r="E9" s="47">
        <v>1000000</v>
      </c>
      <c r="F9" s="47">
        <v>5999999</v>
      </c>
      <c r="G9" s="54">
        <v>45637</v>
      </c>
      <c r="H9" s="48"/>
      <c r="I9" s="49" t="s">
        <v>45</v>
      </c>
      <c r="J9" s="50"/>
      <c r="K9" s="51"/>
      <c r="L9" s="39"/>
      <c r="M9" s="39"/>
      <c r="N9" s="56" t="s">
        <v>84</v>
      </c>
      <c r="O9" s="59" t="s">
        <v>85</v>
      </c>
      <c r="P9" s="56">
        <v>8</v>
      </c>
      <c r="Q9" s="56" t="s">
        <v>80</v>
      </c>
      <c r="R9" s="39"/>
      <c r="S9" t="str">
        <f t="shared" si="1"/>
        <v>CREATE SEQUENCE NUMB_U1_9000 START WITH 1055546 INCREMENT BY 1 MINVALUE 1000000 MAXVALUE 5999999 NOCACHE ORDER;</v>
      </c>
      <c r="T9" s="27"/>
      <c r="U9" s="27" t="str">
        <f t="shared" si="2"/>
        <v>DROP SEQUENCE NUMB_U1_9000;</v>
      </c>
      <c r="V9" s="27"/>
      <c r="W9" s="27"/>
      <c r="X9" s="27"/>
      <c r="Y9" s="27"/>
      <c r="Z9" s="27"/>
      <c r="AA9" s="27"/>
      <c r="AB9" s="27"/>
      <c r="AC9" s="27"/>
    </row>
    <row r="10" spans="1:29" s="44" customFormat="1" ht="18" x14ac:dyDescent="0.45">
      <c r="A10" s="43">
        <f t="shared" si="0"/>
        <v>4</v>
      </c>
      <c r="B10" s="45" t="s">
        <v>32</v>
      </c>
      <c r="C10" s="45">
        <v>7142181</v>
      </c>
      <c r="D10" s="47">
        <v>1</v>
      </c>
      <c r="E10" s="47">
        <v>7000000</v>
      </c>
      <c r="F10" s="47">
        <v>7999999</v>
      </c>
      <c r="G10" s="54">
        <v>45637</v>
      </c>
      <c r="H10" s="48"/>
      <c r="I10" s="49" t="s">
        <v>145</v>
      </c>
      <c r="J10" s="50"/>
      <c r="K10" s="51"/>
      <c r="L10" s="39"/>
      <c r="M10" s="39"/>
      <c r="N10" s="56" t="s">
        <v>86</v>
      </c>
      <c r="O10" s="59" t="s">
        <v>85</v>
      </c>
      <c r="P10" s="56">
        <v>8</v>
      </c>
      <c r="Q10" s="56" t="s">
        <v>80</v>
      </c>
      <c r="R10" s="39"/>
      <c r="S10" t="str">
        <f t="shared" si="1"/>
        <v>CREATE SEQUENCE NUMB_U3_9000 START WITH 7142181 INCREMENT BY 1 MINVALUE 7000000 MAXVALUE 7999999 NOCACHE ORDER;</v>
      </c>
      <c r="T10" s="27"/>
      <c r="U10" s="27" t="str">
        <f t="shared" si="2"/>
        <v>DROP SEQUENCE NUMB_U3_9000;</v>
      </c>
      <c r="V10" s="27"/>
      <c r="W10" s="27"/>
      <c r="X10" s="27"/>
      <c r="Y10" s="27"/>
      <c r="Z10" s="27"/>
      <c r="AA10" s="27"/>
      <c r="AB10" s="27"/>
      <c r="AC10" s="27"/>
    </row>
    <row r="11" spans="1:29" s="44" customFormat="1" ht="18" x14ac:dyDescent="0.45">
      <c r="A11" s="43">
        <f t="shared" si="0"/>
        <v>5</v>
      </c>
      <c r="B11" s="45" t="s">
        <v>33</v>
      </c>
      <c r="C11" s="45">
        <v>1843159</v>
      </c>
      <c r="D11" s="47">
        <v>1</v>
      </c>
      <c r="E11" s="47">
        <v>1000000</v>
      </c>
      <c r="F11" s="47">
        <v>5999999</v>
      </c>
      <c r="G11" s="54">
        <v>45637</v>
      </c>
      <c r="H11" s="48"/>
      <c r="I11" s="49" t="s">
        <v>48</v>
      </c>
      <c r="J11" s="50"/>
      <c r="K11" s="51"/>
      <c r="L11" s="39"/>
      <c r="M11" s="39"/>
      <c r="N11" s="56" t="s">
        <v>87</v>
      </c>
      <c r="O11" s="59" t="s">
        <v>85</v>
      </c>
      <c r="P11" s="56">
        <v>8</v>
      </c>
      <c r="Q11" s="56" t="s">
        <v>80</v>
      </c>
      <c r="R11" s="39"/>
      <c r="S11" t="str">
        <f t="shared" si="1"/>
        <v>CREATE SEQUENCE NUMB_S1_9000 START WITH 1843159 INCREMENT BY 1 MINVALUE 1000000 MAXVALUE 5999999 NOCACHE ORDER;</v>
      </c>
      <c r="T11" s="27"/>
      <c r="U11" s="27" t="str">
        <f t="shared" si="2"/>
        <v>DROP SEQUENCE NUMB_S1_9000;</v>
      </c>
      <c r="V11" s="27"/>
      <c r="W11" s="27"/>
      <c r="X11" s="27"/>
      <c r="Y11" s="27"/>
      <c r="Z11" s="27"/>
      <c r="AA11" s="27"/>
      <c r="AB11" s="27"/>
      <c r="AC11" s="27"/>
    </row>
    <row r="12" spans="1:29" s="44" customFormat="1" ht="18" x14ac:dyDescent="0.45">
      <c r="A12" s="43">
        <f t="shared" si="0"/>
        <v>6</v>
      </c>
      <c r="B12" s="45" t="s">
        <v>34</v>
      </c>
      <c r="C12" s="45">
        <v>6224971</v>
      </c>
      <c r="D12" s="47">
        <v>1</v>
      </c>
      <c r="E12" s="47">
        <v>6000000</v>
      </c>
      <c r="F12" s="47">
        <v>6492999</v>
      </c>
      <c r="G12" s="54">
        <v>45637</v>
      </c>
      <c r="H12" s="48"/>
      <c r="I12" s="49" t="s">
        <v>49</v>
      </c>
      <c r="J12" s="50"/>
      <c r="K12" s="51"/>
      <c r="L12" s="39"/>
      <c r="M12" s="39"/>
      <c r="N12" s="56" t="s">
        <v>88</v>
      </c>
      <c r="O12" s="59" t="s">
        <v>85</v>
      </c>
      <c r="P12" s="56">
        <v>8</v>
      </c>
      <c r="Q12" s="56" t="s">
        <v>80</v>
      </c>
      <c r="R12" s="39"/>
      <c r="S12" t="str">
        <f t="shared" si="1"/>
        <v>CREATE SEQUENCE NUMB_S2_9000 START WITH 6224971 INCREMENT BY 1 MINVALUE 6000000 MAXVALUE 6492999 NOCACHE ORDER;</v>
      </c>
      <c r="T12" s="27"/>
      <c r="U12" s="27" t="str">
        <f t="shared" si="2"/>
        <v>DROP SEQUENCE NUMB_S2_9000;</v>
      </c>
      <c r="V12" s="27"/>
      <c r="W12" s="27"/>
      <c r="X12" s="27"/>
      <c r="Y12" s="27"/>
      <c r="Z12" s="27"/>
      <c r="AA12" s="27"/>
      <c r="AB12" s="27"/>
      <c r="AC12" s="27"/>
    </row>
    <row r="13" spans="1:29" s="44" customFormat="1" ht="18" x14ac:dyDescent="0.45">
      <c r="A13" s="43">
        <f t="shared" si="0"/>
        <v>7</v>
      </c>
      <c r="B13" s="45" t="s">
        <v>35</v>
      </c>
      <c r="C13" s="45">
        <v>6830995</v>
      </c>
      <c r="D13" s="47">
        <v>1</v>
      </c>
      <c r="E13" s="47">
        <v>6700000</v>
      </c>
      <c r="F13" s="47">
        <v>6992999</v>
      </c>
      <c r="G13" s="54">
        <v>45637</v>
      </c>
      <c r="H13" s="48"/>
      <c r="I13" s="49" t="s">
        <v>50</v>
      </c>
      <c r="J13" s="50"/>
      <c r="K13" s="51"/>
      <c r="L13" s="39"/>
      <c r="M13" s="39"/>
      <c r="N13" s="56" t="s">
        <v>81</v>
      </c>
      <c r="O13" s="59" t="s">
        <v>85</v>
      </c>
      <c r="P13" s="56">
        <v>8</v>
      </c>
      <c r="Q13" s="56" t="s">
        <v>80</v>
      </c>
      <c r="R13" s="39"/>
      <c r="S13" t="str">
        <f t="shared" si="1"/>
        <v>CREATE SEQUENCE NUMB_S3_9000 START WITH 6830995 INCREMENT BY 1 MINVALUE 6700000 MAXVALUE 6992999 NOCACHE ORDER;</v>
      </c>
      <c r="T13" s="27"/>
      <c r="U13" s="27" t="str">
        <f t="shared" si="2"/>
        <v>DROP SEQUENCE NUMB_S3_9000;</v>
      </c>
      <c r="V13" s="27"/>
      <c r="W13" s="27"/>
      <c r="X13" s="27"/>
      <c r="Y13" s="27"/>
      <c r="Z13" s="27"/>
      <c r="AA13" s="27"/>
      <c r="AB13" s="27"/>
      <c r="AC13" s="27"/>
    </row>
    <row r="14" spans="1:29" s="44" customFormat="1" ht="18" x14ac:dyDescent="0.45">
      <c r="A14" s="43">
        <f t="shared" si="0"/>
        <v>8</v>
      </c>
      <c r="B14" s="45" t="s">
        <v>36</v>
      </c>
      <c r="C14" s="45">
        <v>9327541</v>
      </c>
      <c r="D14" s="47">
        <v>1</v>
      </c>
      <c r="E14" s="47">
        <v>9172000</v>
      </c>
      <c r="F14" s="47">
        <v>9699999</v>
      </c>
      <c r="G14" s="54">
        <v>45637</v>
      </c>
      <c r="H14" s="48"/>
      <c r="I14" s="49" t="s">
        <v>51</v>
      </c>
      <c r="J14" s="50"/>
      <c r="K14" s="51"/>
      <c r="L14" s="39"/>
      <c r="M14" s="39"/>
      <c r="N14" s="56" t="s">
        <v>89</v>
      </c>
      <c r="O14" s="59" t="s">
        <v>85</v>
      </c>
      <c r="P14" s="56">
        <v>8</v>
      </c>
      <c r="Q14" s="56" t="s">
        <v>80</v>
      </c>
      <c r="R14" s="39"/>
      <c r="S14" t="str">
        <f t="shared" si="1"/>
        <v>CREATE SEQUENCE NUMB_U5_9000 START WITH 9327541 INCREMENT BY 1 MINVALUE 9172000 MAXVALUE 9699999 NOCACHE ORDER;</v>
      </c>
      <c r="T14" s="27"/>
      <c r="U14" s="27" t="str">
        <f t="shared" si="2"/>
        <v>DROP SEQUENCE NUMB_U5_9000;</v>
      </c>
      <c r="V14" s="27"/>
      <c r="W14" s="27"/>
      <c r="X14" s="27"/>
      <c r="Y14" s="27"/>
      <c r="Z14" s="27"/>
      <c r="AA14" s="27"/>
      <c r="AB14" s="27"/>
      <c r="AC14" s="27"/>
    </row>
    <row r="15" spans="1:29" s="44" customFormat="1" ht="18" x14ac:dyDescent="0.45">
      <c r="A15" s="43">
        <f t="shared" si="0"/>
        <v>9</v>
      </c>
      <c r="B15" s="45" t="s">
        <v>37</v>
      </c>
      <c r="C15" s="45">
        <v>6048058900</v>
      </c>
      <c r="D15" s="47">
        <v>1</v>
      </c>
      <c r="E15" s="47">
        <v>6048050000</v>
      </c>
      <c r="F15" s="47">
        <v>6048099999</v>
      </c>
      <c r="G15" s="54">
        <v>45637</v>
      </c>
      <c r="H15" s="48"/>
      <c r="I15" s="49" t="s">
        <v>52</v>
      </c>
      <c r="J15" s="50"/>
      <c r="K15" s="51"/>
      <c r="L15" s="39"/>
      <c r="M15" s="39"/>
      <c r="N15" s="56" t="s">
        <v>90</v>
      </c>
      <c r="O15" s="59" t="s">
        <v>85</v>
      </c>
      <c r="P15" s="56">
        <v>11</v>
      </c>
      <c r="Q15" s="56" t="s">
        <v>80</v>
      </c>
      <c r="R15" s="39"/>
      <c r="S15" t="str">
        <f t="shared" si="1"/>
        <v>CREATE SEQUENCE NUMB_E1_9000 START WITH 6048058900 INCREMENT BY 1 MINVALUE 6048050000 MAXVALUE 6048099999 NOCACHE ORDER;</v>
      </c>
      <c r="T15" s="27"/>
      <c r="U15" s="27" t="str">
        <f t="shared" si="2"/>
        <v>DROP SEQUENCE NUMB_E1_9000;</v>
      </c>
      <c r="V15" s="27"/>
      <c r="W15" s="27"/>
      <c r="X15" s="27"/>
      <c r="Y15" s="27"/>
      <c r="Z15" s="27"/>
      <c r="AA15" s="27"/>
      <c r="AB15" s="27"/>
      <c r="AC15" s="27"/>
    </row>
    <row r="16" spans="1:29" s="44" customFormat="1" ht="18" x14ac:dyDescent="0.45">
      <c r="A16" s="43">
        <f t="shared" si="0"/>
        <v>10</v>
      </c>
      <c r="B16" s="45" t="s">
        <v>39</v>
      </c>
      <c r="C16" s="45">
        <v>227527</v>
      </c>
      <c r="D16" s="47">
        <v>1</v>
      </c>
      <c r="E16" s="47">
        <v>100000</v>
      </c>
      <c r="F16" s="47">
        <v>699999</v>
      </c>
      <c r="G16" s="54">
        <v>45637</v>
      </c>
      <c r="H16" s="48"/>
      <c r="I16" s="49" t="s">
        <v>53</v>
      </c>
      <c r="J16" s="50"/>
      <c r="K16" s="51"/>
      <c r="L16" s="39"/>
      <c r="M16" s="39"/>
      <c r="N16" s="56" t="s">
        <v>91</v>
      </c>
      <c r="O16" s="59" t="s">
        <v>85</v>
      </c>
      <c r="P16" s="56">
        <v>7</v>
      </c>
      <c r="Q16" s="56" t="s">
        <v>104</v>
      </c>
      <c r="R16" s="39"/>
      <c r="S16" t="str">
        <f t="shared" si="1"/>
        <v>CREATE SEQUENCE NUMB_K1_9000 START WITH 227527 INCREMENT BY 1 MINVALUE 100000 MAXVALUE 699999 NOCACHE ORDER;</v>
      </c>
      <c r="T16" s="27"/>
      <c r="U16" s="27" t="str">
        <f t="shared" si="2"/>
        <v>DROP SEQUENCE NUMB_K1_9000;</v>
      </c>
      <c r="V16" s="27"/>
      <c r="W16" s="27"/>
      <c r="X16" s="27"/>
      <c r="Y16" s="27"/>
      <c r="Z16" s="27"/>
      <c r="AA16" s="27"/>
      <c r="AB16" s="27"/>
      <c r="AC16" s="27"/>
    </row>
    <row r="17" spans="1:29" s="44" customFormat="1" ht="18" x14ac:dyDescent="0.45">
      <c r="A17" s="43">
        <f t="shared" si="0"/>
        <v>11</v>
      </c>
      <c r="B17" s="45" t="s">
        <v>40</v>
      </c>
      <c r="C17" s="45">
        <v>998270</v>
      </c>
      <c r="D17" s="47">
        <v>1</v>
      </c>
      <c r="E17" s="47">
        <v>997000</v>
      </c>
      <c r="F17" s="47">
        <v>998998</v>
      </c>
      <c r="G17" s="54">
        <v>45637</v>
      </c>
      <c r="H17" s="48"/>
      <c r="I17" s="49" t="s">
        <v>53</v>
      </c>
      <c r="J17" s="50"/>
      <c r="K17" s="51"/>
      <c r="L17" s="39"/>
      <c r="M17" s="39"/>
      <c r="N17" s="56" t="s">
        <v>92</v>
      </c>
      <c r="O17" s="59" t="s">
        <v>85</v>
      </c>
      <c r="P17" s="56">
        <v>7</v>
      </c>
      <c r="Q17" s="56" t="s">
        <v>104</v>
      </c>
      <c r="R17" s="39"/>
      <c r="S17" t="str">
        <f t="shared" si="1"/>
        <v>CREATE SEQUENCE NUMB_K2_9000 START WITH 998270 INCREMENT BY 1 MINVALUE 997000 MAXVALUE 998998 NOCACHE ORDER;</v>
      </c>
      <c r="T17" s="27"/>
      <c r="U17" s="27" t="str">
        <f t="shared" si="2"/>
        <v>DROP SEQUENCE NUMB_K2_9000;</v>
      </c>
      <c r="V17" s="27"/>
      <c r="W17" s="27"/>
      <c r="X17" s="27"/>
      <c r="Y17" s="27"/>
      <c r="Z17" s="27"/>
      <c r="AA17" s="27"/>
      <c r="AB17" s="27"/>
      <c r="AC17" s="27"/>
    </row>
    <row r="18" spans="1:29" s="44" customFormat="1" ht="18" x14ac:dyDescent="0.45">
      <c r="A18" s="43">
        <f t="shared" si="0"/>
        <v>12</v>
      </c>
      <c r="B18" s="45" t="s">
        <v>41</v>
      </c>
      <c r="C18" s="45">
        <v>801464</v>
      </c>
      <c r="D18" s="47">
        <v>1</v>
      </c>
      <c r="E18" s="47">
        <v>800000</v>
      </c>
      <c r="F18" s="47">
        <v>849999</v>
      </c>
      <c r="G18" s="54">
        <v>45637</v>
      </c>
      <c r="H18" s="48"/>
      <c r="I18" s="49" t="s">
        <v>53</v>
      </c>
      <c r="J18" s="50"/>
      <c r="K18" s="51"/>
      <c r="L18" s="39"/>
      <c r="M18" s="39"/>
      <c r="N18" s="56" t="s">
        <v>93</v>
      </c>
      <c r="O18" s="59" t="s">
        <v>85</v>
      </c>
      <c r="P18" s="56">
        <v>7</v>
      </c>
      <c r="Q18" s="56" t="s">
        <v>104</v>
      </c>
      <c r="R18" s="39"/>
      <c r="S18" t="str">
        <f t="shared" si="1"/>
        <v>CREATE SEQUENCE NUMB_K3_9000 START WITH 801464 INCREMENT BY 1 MINVALUE 800000 MAXVALUE 849999 NOCACHE ORDER;</v>
      </c>
      <c r="T18" s="27"/>
      <c r="U18" s="27" t="str">
        <f t="shared" si="2"/>
        <v>DROP SEQUENCE NUMB_K3_9000;</v>
      </c>
      <c r="V18" s="27"/>
      <c r="W18" s="27"/>
      <c r="X18" s="27"/>
      <c r="Y18" s="27"/>
      <c r="Z18" s="27"/>
      <c r="AA18" s="27"/>
      <c r="AB18" s="27"/>
      <c r="AC18" s="27"/>
    </row>
    <row r="19" spans="1:29" s="44" customFormat="1" ht="18" x14ac:dyDescent="0.45">
      <c r="A19" s="43">
        <f t="shared" si="0"/>
        <v>13</v>
      </c>
      <c r="B19" s="45" t="s">
        <v>54</v>
      </c>
      <c r="C19" s="45">
        <v>6074507887</v>
      </c>
      <c r="D19" s="46">
        <v>1</v>
      </c>
      <c r="E19" s="47">
        <v>6074500000</v>
      </c>
      <c r="F19" s="47">
        <v>6074509999</v>
      </c>
      <c r="G19" s="54">
        <v>45894</v>
      </c>
      <c r="H19" s="48"/>
      <c r="I19" s="49" t="s">
        <v>72</v>
      </c>
      <c r="J19" s="50"/>
      <c r="K19" s="51"/>
      <c r="L19" s="39" t="s">
        <v>78</v>
      </c>
      <c r="M19" s="39"/>
      <c r="N19" s="56" t="s">
        <v>90</v>
      </c>
      <c r="O19" s="59" t="s">
        <v>94</v>
      </c>
      <c r="P19" s="56">
        <v>11</v>
      </c>
      <c r="Q19" s="56" t="s">
        <v>80</v>
      </c>
      <c r="R19" s="39"/>
      <c r="S19" t="str">
        <f t="shared" si="1"/>
        <v>CREATE SEQUENCE NUMB_E1_2305 START WITH 6074507887 INCREMENT BY 1 MINVALUE 6074500000 MAXVALUE 6074509999 NOCACHE ORDER;</v>
      </c>
      <c r="T19" s="27"/>
      <c r="U19" s="27" t="str">
        <f t="shared" si="2"/>
        <v>DROP SEQUENCE NUMB_E1_2305;</v>
      </c>
      <c r="V19" s="27"/>
      <c r="W19" s="27"/>
      <c r="X19" s="27"/>
      <c r="Y19" s="27"/>
      <c r="Z19" s="27"/>
      <c r="AA19" s="27"/>
      <c r="AB19" s="27"/>
      <c r="AC19" s="27"/>
    </row>
    <row r="20" spans="1:29" s="44" customFormat="1" ht="18" x14ac:dyDescent="0.45">
      <c r="A20" s="43">
        <f t="shared" si="0"/>
        <v>14</v>
      </c>
      <c r="B20" s="45" t="s">
        <v>55</v>
      </c>
      <c r="C20" s="45">
        <v>6072013943</v>
      </c>
      <c r="D20" s="46">
        <v>1</v>
      </c>
      <c r="E20" s="47">
        <v>6072000000</v>
      </c>
      <c r="F20" s="47">
        <v>6072099999</v>
      </c>
      <c r="G20" s="54">
        <v>45894</v>
      </c>
      <c r="H20" s="48"/>
      <c r="I20" s="49" t="s">
        <v>73</v>
      </c>
      <c r="J20" s="50"/>
      <c r="K20" s="51"/>
      <c r="L20" s="39" t="s">
        <v>78</v>
      </c>
      <c r="M20" s="39"/>
      <c r="N20" s="56" t="s">
        <v>90</v>
      </c>
      <c r="O20" s="59" t="s">
        <v>95</v>
      </c>
      <c r="P20" s="56">
        <v>11</v>
      </c>
      <c r="Q20" s="56" t="s">
        <v>80</v>
      </c>
      <c r="R20" s="39"/>
      <c r="S20" t="str">
        <f t="shared" si="1"/>
        <v>CREATE SEQUENCE NUMB_E1_1103 START WITH 6072013943 INCREMENT BY 1 MINVALUE 6072000000 MAXVALUE 6072099999 NOCACHE ORDER;</v>
      </c>
      <c r="T20" s="27"/>
      <c r="U20" s="27" t="str">
        <f t="shared" si="2"/>
        <v>DROP SEQUENCE NUMB_E1_1103;</v>
      </c>
      <c r="V20" s="27"/>
      <c r="W20" s="27"/>
      <c r="X20" s="27"/>
      <c r="Y20" s="27"/>
      <c r="Z20" s="27"/>
      <c r="AA20" s="27"/>
      <c r="AB20" s="27"/>
      <c r="AC20" s="27"/>
    </row>
    <row r="21" spans="1:29" s="44" customFormat="1" ht="18" x14ac:dyDescent="0.45">
      <c r="A21" s="43">
        <f t="shared" si="0"/>
        <v>15</v>
      </c>
      <c r="B21" s="45" t="s">
        <v>56</v>
      </c>
      <c r="C21" s="45">
        <v>810405</v>
      </c>
      <c r="D21" s="46">
        <v>1</v>
      </c>
      <c r="E21" s="47">
        <v>1</v>
      </c>
      <c r="F21" s="47">
        <v>999999</v>
      </c>
      <c r="G21" s="54">
        <v>45894</v>
      </c>
      <c r="H21" s="48"/>
      <c r="I21" s="49" t="s">
        <v>64</v>
      </c>
      <c r="J21" s="50"/>
      <c r="K21" s="51"/>
      <c r="L21" s="39" t="s">
        <v>78</v>
      </c>
      <c r="M21" s="39"/>
      <c r="N21" s="56" t="s">
        <v>96</v>
      </c>
      <c r="O21" s="59" t="s">
        <v>97</v>
      </c>
      <c r="P21" s="56">
        <v>6</v>
      </c>
      <c r="Q21" s="56" t="s">
        <v>103</v>
      </c>
      <c r="R21" s="39"/>
      <c r="S21" t="str">
        <f t="shared" si="1"/>
        <v>CREATE SEQUENCE NUMB_M1_9022 START WITH 810405 INCREMENT BY 1 MINVALUE 1 MAXVALUE 999999 NOCACHE ORDER;</v>
      </c>
      <c r="T21" s="27"/>
      <c r="U21" s="27" t="str">
        <f t="shared" si="2"/>
        <v>DROP SEQUENCE NUMB_M1_9022;</v>
      </c>
      <c r="V21" s="27"/>
      <c r="W21" s="27"/>
      <c r="X21" s="27"/>
      <c r="Y21" s="27"/>
      <c r="Z21" s="27"/>
      <c r="AA21" s="27"/>
      <c r="AB21" s="27"/>
      <c r="AC21" s="27"/>
    </row>
    <row r="22" spans="1:29" s="44" customFormat="1" ht="18" x14ac:dyDescent="0.45">
      <c r="A22" s="43">
        <f t="shared" si="0"/>
        <v>16</v>
      </c>
      <c r="B22" s="45" t="s">
        <v>57</v>
      </c>
      <c r="C22" s="45">
        <v>994000</v>
      </c>
      <c r="D22" s="46">
        <v>1</v>
      </c>
      <c r="E22" s="47">
        <v>1</v>
      </c>
      <c r="F22" s="47">
        <v>999999</v>
      </c>
      <c r="G22" s="54">
        <v>45894</v>
      </c>
      <c r="H22" s="48"/>
      <c r="I22" s="49" t="s">
        <v>65</v>
      </c>
      <c r="J22" s="50"/>
      <c r="K22" s="51"/>
      <c r="L22" s="39" t="s">
        <v>78</v>
      </c>
      <c r="M22" s="39"/>
      <c r="N22" s="56" t="s">
        <v>98</v>
      </c>
      <c r="O22" s="59" t="s">
        <v>97</v>
      </c>
      <c r="P22" s="56">
        <v>6</v>
      </c>
      <c r="Q22" s="56" t="s">
        <v>103</v>
      </c>
      <c r="R22" s="39"/>
      <c r="S22" t="str">
        <f t="shared" si="1"/>
        <v>CREATE SEQUENCE NUMB_M2_9022 START WITH 994000 INCREMENT BY 1 MINVALUE 1 MAXVALUE 999999 NOCACHE ORDER;</v>
      </c>
      <c r="T22" s="27"/>
      <c r="U22" s="27" t="str">
        <f t="shared" si="2"/>
        <v>DROP SEQUENCE NUMB_M2_9022;</v>
      </c>
      <c r="V22" s="27"/>
      <c r="W22" s="27"/>
      <c r="X22" s="27"/>
      <c r="Y22" s="27"/>
      <c r="Z22" s="27"/>
      <c r="AA22" s="27"/>
      <c r="AB22" s="27"/>
      <c r="AC22" s="27"/>
    </row>
    <row r="23" spans="1:29" s="44" customFormat="1" ht="18" x14ac:dyDescent="0.45">
      <c r="A23" s="43">
        <f t="shared" si="0"/>
        <v>17</v>
      </c>
      <c r="B23" s="45" t="s">
        <v>58</v>
      </c>
      <c r="C23" s="45">
        <v>80565</v>
      </c>
      <c r="D23" s="46">
        <v>1</v>
      </c>
      <c r="E23" s="47">
        <v>80000</v>
      </c>
      <c r="F23" s="47">
        <v>99399</v>
      </c>
      <c r="G23" s="54">
        <v>45894</v>
      </c>
      <c r="H23" s="48"/>
      <c r="I23" s="49" t="s">
        <v>122</v>
      </c>
      <c r="J23" s="50"/>
      <c r="K23" s="51"/>
      <c r="L23" s="39" t="s">
        <v>120</v>
      </c>
      <c r="M23" s="39"/>
      <c r="N23" s="56" t="s">
        <v>91</v>
      </c>
      <c r="O23" s="59" t="s">
        <v>99</v>
      </c>
      <c r="P23" s="56">
        <v>6</v>
      </c>
      <c r="Q23" s="56" t="s">
        <v>80</v>
      </c>
      <c r="R23" s="39"/>
      <c r="S23" t="str">
        <f t="shared" si="1"/>
        <v>CREATE SEQUENCE NUMB_K1_9012 START WITH 80565 INCREMENT BY 1 MINVALUE 80000 MAXVALUE 99399 NOCACHE ORDER;</v>
      </c>
      <c r="T23" s="27"/>
      <c r="U23" s="27" t="str">
        <f t="shared" si="2"/>
        <v>DROP SEQUENCE NUMB_K1_9012;</v>
      </c>
      <c r="V23" s="27"/>
      <c r="W23" s="27"/>
      <c r="X23" s="27"/>
      <c r="Y23" s="27"/>
      <c r="Z23" s="27"/>
      <c r="AA23" s="27"/>
      <c r="AB23" s="27"/>
      <c r="AC23" s="27"/>
    </row>
    <row r="24" spans="1:29" s="44" customFormat="1" ht="18" x14ac:dyDescent="0.45">
      <c r="A24" s="43">
        <f t="shared" si="0"/>
        <v>18</v>
      </c>
      <c r="B24" s="45" t="s">
        <v>59</v>
      </c>
      <c r="C24" s="45">
        <v>99400</v>
      </c>
      <c r="D24" s="46">
        <v>1</v>
      </c>
      <c r="E24" s="47">
        <v>99400</v>
      </c>
      <c r="F24" s="47">
        <v>99999</v>
      </c>
      <c r="G24" s="54">
        <v>45894</v>
      </c>
      <c r="H24" s="48"/>
      <c r="I24" s="49" t="s">
        <v>121</v>
      </c>
      <c r="J24" s="50"/>
      <c r="K24" s="51"/>
      <c r="L24" s="39" t="s">
        <v>120</v>
      </c>
      <c r="M24" s="39"/>
      <c r="N24" s="56" t="s">
        <v>92</v>
      </c>
      <c r="O24" s="59" t="s">
        <v>99</v>
      </c>
      <c r="P24" s="56">
        <v>6</v>
      </c>
      <c r="Q24" s="56" t="s">
        <v>80</v>
      </c>
      <c r="R24" s="39"/>
      <c r="S24" t="str">
        <f t="shared" si="1"/>
        <v>CREATE SEQUENCE NUMB_K2_9012 START WITH 99400 INCREMENT BY 1 MINVALUE 99400 MAXVALUE 99999 NOCACHE ORDER;</v>
      </c>
      <c r="T24" s="27"/>
      <c r="U24" s="27" t="str">
        <f t="shared" si="2"/>
        <v>DROP SEQUENCE NUMB_K2_9012;</v>
      </c>
      <c r="V24" s="27"/>
      <c r="W24" s="27"/>
      <c r="X24" s="27"/>
      <c r="Y24" s="27"/>
      <c r="Z24" s="27"/>
      <c r="AA24" s="27"/>
      <c r="AB24" s="27"/>
      <c r="AC24" s="27"/>
    </row>
    <row r="25" spans="1:29" s="44" customFormat="1" ht="18" x14ac:dyDescent="0.45">
      <c r="A25" s="43">
        <f t="shared" si="0"/>
        <v>19</v>
      </c>
      <c r="B25" s="45" t="s">
        <v>60</v>
      </c>
      <c r="C25" s="45">
        <v>863346</v>
      </c>
      <c r="D25" s="46">
        <v>1</v>
      </c>
      <c r="E25" s="47">
        <v>800000</v>
      </c>
      <c r="F25" s="47">
        <v>993999</v>
      </c>
      <c r="G25" s="54">
        <v>45894</v>
      </c>
      <c r="H25" s="48"/>
      <c r="I25" s="49" t="s">
        <v>66</v>
      </c>
      <c r="J25" s="50"/>
      <c r="K25" s="51"/>
      <c r="L25" s="39" t="s">
        <v>78</v>
      </c>
      <c r="M25" s="39"/>
      <c r="N25" s="56" t="s">
        <v>93</v>
      </c>
      <c r="O25" s="59" t="s">
        <v>99</v>
      </c>
      <c r="P25" s="56">
        <v>6</v>
      </c>
      <c r="Q25" s="56" t="s">
        <v>103</v>
      </c>
      <c r="R25" s="39"/>
      <c r="S25" t="str">
        <f t="shared" si="1"/>
        <v>CREATE SEQUENCE NUMB_K3_9012 START WITH 863346 INCREMENT BY 1 MINVALUE 800000 MAXVALUE 993999 NOCACHE ORDER;</v>
      </c>
      <c r="T25" s="27"/>
      <c r="U25" s="27" t="str">
        <f t="shared" si="2"/>
        <v>DROP SEQUENCE NUMB_K3_9012;</v>
      </c>
      <c r="V25" s="27"/>
      <c r="W25" s="27"/>
      <c r="X25" s="27"/>
      <c r="Y25" s="27"/>
      <c r="Z25" s="27"/>
      <c r="AA25" s="27"/>
      <c r="AB25" s="27"/>
      <c r="AC25" s="27"/>
    </row>
    <row r="26" spans="1:29" s="44" customFormat="1" ht="18" x14ac:dyDescent="0.45">
      <c r="A26" s="43">
        <f t="shared" si="0"/>
        <v>20</v>
      </c>
      <c r="B26" s="45" t="s">
        <v>61</v>
      </c>
      <c r="C26" s="45">
        <v>994000</v>
      </c>
      <c r="D26" s="46">
        <v>1</v>
      </c>
      <c r="E26" s="47">
        <v>994000</v>
      </c>
      <c r="F26" s="47">
        <v>999999</v>
      </c>
      <c r="G26" s="54">
        <v>45894</v>
      </c>
      <c r="H26" s="48"/>
      <c r="I26" s="49" t="s">
        <v>67</v>
      </c>
      <c r="J26" s="50"/>
      <c r="K26" s="51"/>
      <c r="L26" s="39" t="s">
        <v>78</v>
      </c>
      <c r="M26" s="39"/>
      <c r="N26" s="56" t="s">
        <v>100</v>
      </c>
      <c r="O26" s="59" t="s">
        <v>99</v>
      </c>
      <c r="P26" s="56">
        <v>6</v>
      </c>
      <c r="Q26" s="56" t="s">
        <v>103</v>
      </c>
      <c r="R26" s="39"/>
      <c r="S26" t="str">
        <f t="shared" si="1"/>
        <v>CREATE SEQUENCE NUMB_K4_9012 START WITH 994000 INCREMENT BY 1 MINVALUE 994000 MAXVALUE 999999 NOCACHE ORDER;</v>
      </c>
      <c r="T26" s="27"/>
      <c r="U26" s="27" t="str">
        <f t="shared" si="2"/>
        <v>DROP SEQUENCE NUMB_K4_9012;</v>
      </c>
      <c r="V26" s="27"/>
      <c r="W26" s="27"/>
      <c r="X26" s="27"/>
      <c r="Y26" s="27"/>
      <c r="Z26" s="27"/>
      <c r="AA26" s="27"/>
      <c r="AB26" s="27"/>
      <c r="AC26" s="27"/>
    </row>
    <row r="27" spans="1:29" s="44" customFormat="1" ht="18" x14ac:dyDescent="0.45">
      <c r="A27" s="43">
        <f t="shared" si="0"/>
        <v>21</v>
      </c>
      <c r="B27" s="45" t="s">
        <v>62</v>
      </c>
      <c r="C27" s="45">
        <v>308394</v>
      </c>
      <c r="D27" s="46">
        <v>1</v>
      </c>
      <c r="E27" s="47">
        <v>0</v>
      </c>
      <c r="F27" s="47">
        <v>399989</v>
      </c>
      <c r="G27" s="54">
        <v>45894</v>
      </c>
      <c r="H27" s="48"/>
      <c r="I27" s="49" t="s">
        <v>68</v>
      </c>
      <c r="J27" s="50"/>
      <c r="K27" s="51"/>
      <c r="L27" s="39" t="s">
        <v>78</v>
      </c>
      <c r="M27" s="39"/>
      <c r="N27" s="56" t="s">
        <v>101</v>
      </c>
      <c r="O27" s="59" t="s">
        <v>99</v>
      </c>
      <c r="P27" s="56">
        <v>6</v>
      </c>
      <c r="Q27" s="56" t="s">
        <v>103</v>
      </c>
      <c r="R27" s="39"/>
      <c r="S27" t="str">
        <f t="shared" si="1"/>
        <v>CREATE SEQUENCE NUMB_K5_9012 START WITH 308394 INCREMENT BY 1 MINVALUE 0 MAXVALUE 399989 NOCACHE ORDER;</v>
      </c>
      <c r="T27" s="27"/>
      <c r="U27" s="27" t="str">
        <f t="shared" si="2"/>
        <v>DROP SEQUENCE NUMB_K5_9012;</v>
      </c>
      <c r="V27" s="27"/>
      <c r="W27" s="27"/>
      <c r="X27" s="27"/>
      <c r="Y27" s="27"/>
      <c r="Z27" s="27"/>
      <c r="AA27" s="27"/>
      <c r="AB27" s="27"/>
      <c r="AC27" s="27"/>
    </row>
    <row r="28" spans="1:29" s="44" customFormat="1" ht="18" x14ac:dyDescent="0.45">
      <c r="A28" s="43">
        <f t="shared" si="0"/>
        <v>22</v>
      </c>
      <c r="B28" s="45" t="s">
        <v>63</v>
      </c>
      <c r="C28" s="45">
        <v>984911</v>
      </c>
      <c r="D28" s="46">
        <v>1</v>
      </c>
      <c r="E28" s="47">
        <v>800000</v>
      </c>
      <c r="F28" s="47">
        <v>999989</v>
      </c>
      <c r="G28" s="54">
        <v>45894</v>
      </c>
      <c r="H28" s="48"/>
      <c r="I28" s="49" t="s">
        <v>69</v>
      </c>
      <c r="J28" s="50"/>
      <c r="K28" s="51"/>
      <c r="L28" s="39" t="s">
        <v>78</v>
      </c>
      <c r="M28" s="39"/>
      <c r="N28" s="56" t="s">
        <v>102</v>
      </c>
      <c r="O28" s="59" t="s">
        <v>99</v>
      </c>
      <c r="P28" s="56">
        <v>6</v>
      </c>
      <c r="Q28" s="56" t="s">
        <v>103</v>
      </c>
      <c r="R28" s="39"/>
      <c r="S28" t="str">
        <f t="shared" si="1"/>
        <v>CREATE SEQUENCE NUMB_K6_9012 START WITH 984911 INCREMENT BY 1 MINVALUE 800000 MAXVALUE 999989 NOCACHE ORDER;</v>
      </c>
      <c r="T28" s="27"/>
      <c r="U28" s="27" t="str">
        <f t="shared" si="2"/>
        <v>DROP SEQUENCE NUMB_K6_9012;</v>
      </c>
      <c r="V28" s="27"/>
      <c r="W28" s="27"/>
      <c r="X28" s="27"/>
      <c r="Y28" s="27"/>
      <c r="Z28" s="27"/>
      <c r="AA28" s="27"/>
      <c r="AB28" s="27"/>
      <c r="AC28" s="27"/>
    </row>
    <row r="29" spans="1:29" s="44" customFormat="1" ht="15.6" customHeight="1" x14ac:dyDescent="0.45">
      <c r="A29" s="43">
        <f t="shared" si="0"/>
        <v>23</v>
      </c>
      <c r="B29" s="45" t="s">
        <v>113</v>
      </c>
      <c r="C29" s="45">
        <v>9740464</v>
      </c>
      <c r="D29" s="46">
        <v>1</v>
      </c>
      <c r="E29" s="47">
        <v>9000000</v>
      </c>
      <c r="F29" s="47">
        <v>9999999</v>
      </c>
      <c r="G29" s="54">
        <v>45919</v>
      </c>
      <c r="H29" s="48"/>
      <c r="I29" s="100" t="s">
        <v>118</v>
      </c>
      <c r="J29" s="101"/>
      <c r="K29" s="102"/>
      <c r="L29" s="39" t="s">
        <v>107</v>
      </c>
      <c r="M29" s="39"/>
      <c r="N29" s="56" t="s">
        <v>106</v>
      </c>
      <c r="O29" s="59" t="s">
        <v>85</v>
      </c>
      <c r="P29" s="56">
        <v>7</v>
      </c>
      <c r="Q29" s="56" t="s">
        <v>103</v>
      </c>
      <c r="R29" s="39"/>
      <c r="S29" t="str">
        <f t="shared" si="1"/>
        <v>CREATE SEQUENCE NUMB_U9_9000 START WITH 9740464 INCREMENT BY 1 MINVALUE 9000000 MAXVALUE 9999999 NOCACHE ORDER;</v>
      </c>
      <c r="T29" s="27"/>
      <c r="U29" s="27" t="str">
        <f t="shared" ref="U29:U36" si="3">"DROP SEQUENCE " &amp;B29 &amp;";"</f>
        <v>DROP SEQUENCE NUMB_U9_9000;</v>
      </c>
      <c r="V29" s="27"/>
      <c r="W29" s="27"/>
      <c r="X29" s="27"/>
      <c r="Y29" s="27"/>
      <c r="Z29" s="27"/>
      <c r="AA29" s="27"/>
      <c r="AB29" s="27"/>
      <c r="AC29" s="27"/>
    </row>
    <row r="30" spans="1:29" s="44" customFormat="1" ht="18" customHeight="1" x14ac:dyDescent="0.45">
      <c r="A30" s="43">
        <f t="shared" si="0"/>
        <v>24</v>
      </c>
      <c r="B30" s="45" t="s">
        <v>112</v>
      </c>
      <c r="C30" s="45">
        <v>1937597</v>
      </c>
      <c r="D30" s="46">
        <v>1</v>
      </c>
      <c r="E30" s="47">
        <v>1000000</v>
      </c>
      <c r="F30" s="47">
        <v>5999999</v>
      </c>
      <c r="G30" s="54">
        <v>45919</v>
      </c>
      <c r="H30" s="48"/>
      <c r="I30" s="100" t="s">
        <v>116</v>
      </c>
      <c r="J30" s="101"/>
      <c r="K30" s="102"/>
      <c r="L30" s="39" t="s">
        <v>107</v>
      </c>
      <c r="M30" s="39"/>
      <c r="N30" s="56" t="s">
        <v>108</v>
      </c>
      <c r="O30" s="59" t="s">
        <v>85</v>
      </c>
      <c r="P30" s="56">
        <v>7</v>
      </c>
      <c r="Q30" s="56" t="s">
        <v>103</v>
      </c>
      <c r="R30" s="39"/>
      <c r="S30" t="str">
        <f t="shared" si="1"/>
        <v>CREATE SEQUENCE NUMB_U6_9000 START WITH 1937597 INCREMENT BY 1 MINVALUE 1000000 MAXVALUE 5999999 NOCACHE ORDER;</v>
      </c>
      <c r="T30" s="27"/>
      <c r="U30" s="27" t="str">
        <f t="shared" si="3"/>
        <v>DROP SEQUENCE NUMB_U6_9000;</v>
      </c>
      <c r="V30" s="27"/>
      <c r="W30" s="27"/>
      <c r="X30" s="27"/>
      <c r="Y30" s="27"/>
      <c r="Z30" s="27"/>
      <c r="AA30" s="27"/>
      <c r="AB30" s="27"/>
      <c r="AC30" s="27"/>
    </row>
    <row r="31" spans="1:29" s="44" customFormat="1" ht="18" customHeight="1" x14ac:dyDescent="0.45">
      <c r="A31" s="43">
        <f t="shared" si="0"/>
        <v>25</v>
      </c>
      <c r="B31" s="45" t="s">
        <v>114</v>
      </c>
      <c r="C31" s="45">
        <v>6576651</v>
      </c>
      <c r="D31" s="46">
        <v>1</v>
      </c>
      <c r="E31" s="47">
        <v>6000000</v>
      </c>
      <c r="F31" s="47">
        <v>6999999</v>
      </c>
      <c r="G31" s="54">
        <v>45919</v>
      </c>
      <c r="H31" s="48"/>
      <c r="I31" s="100" t="s">
        <v>117</v>
      </c>
      <c r="J31" s="101"/>
      <c r="K31" s="102"/>
      <c r="L31" s="39" t="s">
        <v>107</v>
      </c>
      <c r="M31" s="39"/>
      <c r="N31" s="56" t="s">
        <v>109</v>
      </c>
      <c r="O31" s="59" t="s">
        <v>85</v>
      </c>
      <c r="P31" s="56">
        <v>7</v>
      </c>
      <c r="Q31" s="56" t="s">
        <v>103</v>
      </c>
      <c r="R31" s="39"/>
      <c r="S31" t="str">
        <f t="shared" si="1"/>
        <v>CREATE SEQUENCE NUMB_U7_9000 START WITH 6576651 INCREMENT BY 1 MINVALUE 6000000 MAXVALUE 6999999 NOCACHE ORDER;</v>
      </c>
      <c r="T31" s="27"/>
      <c r="U31" s="27" t="str">
        <f t="shared" si="3"/>
        <v>DROP SEQUENCE NUMB_U7_9000;</v>
      </c>
      <c r="V31" s="27"/>
      <c r="W31" s="27"/>
      <c r="X31" s="27"/>
      <c r="Y31" s="27"/>
      <c r="Z31" s="27"/>
      <c r="AA31" s="27"/>
      <c r="AB31" s="27"/>
      <c r="AC31" s="27"/>
    </row>
    <row r="32" spans="1:29" s="44" customFormat="1" ht="18" customHeight="1" x14ac:dyDescent="0.45">
      <c r="A32" s="43">
        <f t="shared" si="0"/>
        <v>26</v>
      </c>
      <c r="B32" s="45" t="s">
        <v>115</v>
      </c>
      <c r="C32" s="45">
        <v>7497635</v>
      </c>
      <c r="D32" s="46">
        <v>1</v>
      </c>
      <c r="E32" s="47">
        <v>7000000</v>
      </c>
      <c r="F32" s="47">
        <v>8999999</v>
      </c>
      <c r="G32" s="54">
        <v>45919</v>
      </c>
      <c r="H32" s="48"/>
      <c r="I32" s="100" t="s">
        <v>119</v>
      </c>
      <c r="J32" s="101"/>
      <c r="K32" s="102"/>
      <c r="L32" s="39" t="s">
        <v>107</v>
      </c>
      <c r="M32" s="39"/>
      <c r="N32" s="56" t="s">
        <v>110</v>
      </c>
      <c r="O32" s="59" t="s">
        <v>85</v>
      </c>
      <c r="P32" s="56">
        <v>7</v>
      </c>
      <c r="Q32" s="56" t="s">
        <v>103</v>
      </c>
      <c r="R32" s="39"/>
      <c r="S32" t="str">
        <f t="shared" si="1"/>
        <v>CREATE SEQUENCE NUMB_U8_9000 START WITH 7497635 INCREMENT BY 1 MINVALUE 7000000 MAXVALUE 8999999 NOCACHE ORDER;</v>
      </c>
      <c r="T32" s="27"/>
      <c r="U32" s="27" t="str">
        <f t="shared" si="3"/>
        <v>DROP SEQUENCE NUMB_U8_9000;</v>
      </c>
      <c r="V32" s="27"/>
      <c r="W32" s="27"/>
      <c r="X32" s="27"/>
      <c r="Y32" s="27"/>
      <c r="Z32" s="27"/>
      <c r="AA32" s="27"/>
      <c r="AB32" s="27"/>
      <c r="AC32" s="27"/>
    </row>
    <row r="33" spans="1:29" s="44" customFormat="1" ht="15" customHeight="1" x14ac:dyDescent="0.45">
      <c r="A33" s="43">
        <f t="shared" si="0"/>
        <v>27</v>
      </c>
      <c r="B33" s="45" t="s">
        <v>126</v>
      </c>
      <c r="C33" s="45">
        <v>9450255634</v>
      </c>
      <c r="D33" s="46">
        <v>1</v>
      </c>
      <c r="E33" s="47">
        <v>9450000000</v>
      </c>
      <c r="F33" s="47">
        <v>9451999999</v>
      </c>
      <c r="G33" s="54">
        <v>46010</v>
      </c>
      <c r="H33" s="48"/>
      <c r="I33" s="97" t="s">
        <v>127</v>
      </c>
      <c r="J33" s="98"/>
      <c r="K33" s="99"/>
      <c r="L33" s="39" t="s">
        <v>128</v>
      </c>
      <c r="M33" s="39"/>
      <c r="N33" s="56" t="s">
        <v>133</v>
      </c>
      <c r="O33" s="59" t="s">
        <v>134</v>
      </c>
      <c r="P33" s="56">
        <v>11</v>
      </c>
      <c r="Q33" s="56" t="s">
        <v>135</v>
      </c>
      <c r="R33" s="39"/>
      <c r="S33" t="str">
        <f t="shared" si="1"/>
        <v>CREATE SEQUENCE NUMB_EK_9000 START WITH 9450255634 INCREMENT BY 1 MINVALUE 9450000000 MAXVALUE 9451999999 NOCACHE ORDER;</v>
      </c>
      <c r="T33" s="27"/>
      <c r="U33" s="27" t="str">
        <f t="shared" si="3"/>
        <v>DROP SEQUENCE NUMB_EK_9000;</v>
      </c>
      <c r="V33" s="27"/>
      <c r="W33" s="27"/>
      <c r="X33" s="27"/>
      <c r="Y33" s="27"/>
      <c r="Z33" s="27"/>
      <c r="AA33" s="27"/>
      <c r="AB33" s="27"/>
      <c r="AC33" s="27"/>
    </row>
    <row r="34" spans="1:29" s="44" customFormat="1" ht="15" customHeight="1" x14ac:dyDescent="0.45">
      <c r="A34" s="43">
        <f t="shared" si="0"/>
        <v>28</v>
      </c>
      <c r="B34" s="45" t="s">
        <v>129</v>
      </c>
      <c r="C34" s="45">
        <v>960753</v>
      </c>
      <c r="D34" s="46">
        <v>1</v>
      </c>
      <c r="E34" s="47">
        <v>960000</v>
      </c>
      <c r="F34" s="47">
        <v>995000</v>
      </c>
      <c r="G34" s="54">
        <v>46010</v>
      </c>
      <c r="H34" s="48"/>
      <c r="I34" s="49" t="s">
        <v>130</v>
      </c>
      <c r="J34" s="50"/>
      <c r="K34" s="51"/>
      <c r="L34" s="39" t="s">
        <v>128</v>
      </c>
      <c r="M34" s="39"/>
      <c r="N34" s="56" t="s">
        <v>136</v>
      </c>
      <c r="O34" s="59" t="s">
        <v>137</v>
      </c>
      <c r="P34" s="56">
        <v>6</v>
      </c>
      <c r="Q34" s="56" t="s">
        <v>103</v>
      </c>
      <c r="R34" s="39"/>
      <c r="S34" t="str">
        <f t="shared" si="1"/>
        <v>CREATE SEQUENCE NUMB_K8_9012 START WITH 960753 INCREMENT BY 1 MINVALUE 960000 MAXVALUE 995000 NOCACHE ORDER;</v>
      </c>
      <c r="T34" s="27"/>
      <c r="U34" s="27" t="str">
        <f t="shared" si="3"/>
        <v>DROP SEQUENCE NUMB_K8_9012;</v>
      </c>
      <c r="V34" s="27"/>
      <c r="W34" s="27"/>
      <c r="X34" s="27"/>
      <c r="Y34" s="27"/>
      <c r="Z34" s="27"/>
      <c r="AA34" s="27"/>
      <c r="AB34" s="27"/>
      <c r="AC34" s="27"/>
    </row>
    <row r="35" spans="1:29" s="44" customFormat="1" ht="15" customHeight="1" x14ac:dyDescent="0.45">
      <c r="A35" s="43">
        <f t="shared" si="0"/>
        <v>29</v>
      </c>
      <c r="B35" s="45" t="s">
        <v>131</v>
      </c>
      <c r="C35" s="45">
        <v>964761</v>
      </c>
      <c r="D35" s="46">
        <v>1</v>
      </c>
      <c r="E35" s="47">
        <v>960000</v>
      </c>
      <c r="F35" s="47">
        <v>995000</v>
      </c>
      <c r="G35" s="54">
        <v>46010</v>
      </c>
      <c r="H35" s="48"/>
      <c r="I35" s="49" t="s">
        <v>132</v>
      </c>
      <c r="J35" s="50"/>
      <c r="K35" s="51"/>
      <c r="L35" s="39" t="s">
        <v>128</v>
      </c>
      <c r="M35" s="39"/>
      <c r="N35" s="56" t="s">
        <v>138</v>
      </c>
      <c r="O35" s="59" t="s">
        <v>137</v>
      </c>
      <c r="P35" s="56">
        <v>6</v>
      </c>
      <c r="Q35" s="56" t="s">
        <v>103</v>
      </c>
      <c r="R35" s="39"/>
      <c r="S35" t="str">
        <f t="shared" si="1"/>
        <v>CREATE SEQUENCE NUMB_K9_9012 START WITH 964761 INCREMENT BY 1 MINVALUE 960000 MAXVALUE 995000 NOCACHE ORDER;</v>
      </c>
      <c r="T35" s="27"/>
      <c r="U35" s="27" t="str">
        <f t="shared" si="3"/>
        <v>DROP SEQUENCE NUMB_K9_9012;</v>
      </c>
      <c r="V35" s="27"/>
      <c r="W35" s="27"/>
      <c r="X35" s="27"/>
      <c r="Y35" s="27"/>
      <c r="Z35" s="27"/>
      <c r="AA35" s="27"/>
      <c r="AB35" s="27"/>
      <c r="AC35" s="27"/>
    </row>
    <row r="36" spans="1:29" s="44" customFormat="1" ht="15" customHeight="1" x14ac:dyDescent="0.45">
      <c r="A36" s="43">
        <f t="shared" si="0"/>
        <v>30</v>
      </c>
      <c r="B36" s="45" t="s">
        <v>141</v>
      </c>
      <c r="C36" s="45">
        <v>8703188</v>
      </c>
      <c r="D36" s="46">
        <v>1</v>
      </c>
      <c r="E36" s="47">
        <v>8655000</v>
      </c>
      <c r="F36" s="47">
        <v>8704999</v>
      </c>
      <c r="G36" s="54">
        <v>46177</v>
      </c>
      <c r="H36" s="48" t="s">
        <v>44</v>
      </c>
      <c r="I36" s="49" t="s">
        <v>142</v>
      </c>
      <c r="J36" s="50"/>
      <c r="K36" s="51"/>
      <c r="L36" s="39" t="s">
        <v>144</v>
      </c>
      <c r="M36" s="39"/>
      <c r="N36" s="56" t="s">
        <v>143</v>
      </c>
      <c r="O36" s="59" t="s">
        <v>85</v>
      </c>
      <c r="P36" s="56">
        <v>8</v>
      </c>
      <c r="Q36" s="56" t="s">
        <v>80</v>
      </c>
      <c r="R36" s="39"/>
      <c r="S36" t="str">
        <f t="shared" si="1"/>
        <v>CREATE SEQUENCE NUMB_U2_9000 START WITH 8703188 INCREMENT BY 1 MINVALUE 8655000 MAXVALUE 8704999 NOCACHE ORDER;</v>
      </c>
      <c r="T36" s="27"/>
      <c r="U36" s="27" t="str">
        <f t="shared" si="3"/>
        <v>DROP SEQUENCE NUMB_U2_9000;</v>
      </c>
      <c r="V36" s="27"/>
      <c r="W36" s="27"/>
      <c r="X36" s="27"/>
      <c r="Y36" s="27"/>
      <c r="Z36" s="27"/>
      <c r="AA36" s="27"/>
      <c r="AB36" s="27"/>
      <c r="AC36" s="27"/>
    </row>
    <row r="37" spans="1:29" s="44" customFormat="1" ht="15" customHeight="1" x14ac:dyDescent="0.45">
      <c r="A37" s="43">
        <f t="shared" si="0"/>
        <v>31</v>
      </c>
      <c r="B37" s="45"/>
      <c r="C37" s="45"/>
      <c r="D37" s="46"/>
      <c r="E37" s="47"/>
      <c r="F37" s="47"/>
      <c r="G37" s="48"/>
      <c r="H37" s="48"/>
      <c r="I37" s="49"/>
      <c r="J37" s="50"/>
      <c r="K37" s="51"/>
      <c r="L37" s="39" t="str">
        <f>IF(E37="","",COUNTA(D$7:$D37)-COUNTIFS(D$7:$D37,"",D$7:$D37,"=*"))</f>
        <v/>
      </c>
      <c r="M37" s="39"/>
      <c r="N37" s="56"/>
      <c r="O37" s="59"/>
      <c r="P37" s="56"/>
      <c r="Q37" s="56"/>
      <c r="R37" s="39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1:29" s="44" customFormat="1" ht="15" customHeight="1" x14ac:dyDescent="0.45">
      <c r="A38" s="43">
        <f t="shared" si="0"/>
        <v>32</v>
      </c>
      <c r="B38" s="45"/>
      <c r="C38" s="45"/>
      <c r="D38" s="46"/>
      <c r="E38" s="47"/>
      <c r="F38" s="47"/>
      <c r="G38" s="48"/>
      <c r="H38" s="48"/>
      <c r="I38" s="49"/>
      <c r="J38" s="50"/>
      <c r="K38" s="51"/>
      <c r="L38" s="39" t="str">
        <f>IF(E38="","",COUNTA(D$7:$D38)-COUNTIFS(D$7:$D38,"",D$7:$D38,"=*"))</f>
        <v/>
      </c>
      <c r="M38" s="39"/>
      <c r="N38" s="56"/>
      <c r="O38" s="59"/>
      <c r="P38" s="56"/>
      <c r="Q38" s="56"/>
      <c r="R38" s="39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</row>
    <row r="39" spans="1:29" s="44" customFormat="1" ht="15" customHeight="1" x14ac:dyDescent="0.45">
      <c r="A39" s="43">
        <f t="shared" si="0"/>
        <v>33</v>
      </c>
      <c r="B39" s="45"/>
      <c r="C39" s="45"/>
      <c r="D39" s="46"/>
      <c r="E39" s="47"/>
      <c r="F39" s="47"/>
      <c r="G39" s="48"/>
      <c r="H39" s="48"/>
      <c r="I39" s="49"/>
      <c r="J39" s="50"/>
      <c r="K39" s="51"/>
      <c r="L39" s="39" t="str">
        <f>IF(E39="","",COUNTA(D$7:$D39)-COUNTIFS(D$7:$D39,"",D$7:$D39,"=*"))</f>
        <v/>
      </c>
      <c r="M39" s="39"/>
      <c r="N39" s="56"/>
      <c r="O39" s="59"/>
      <c r="P39" s="56"/>
      <c r="Q39" s="56"/>
      <c r="R39" s="39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</row>
    <row r="40" spans="1:29" s="44" customFormat="1" ht="15" customHeight="1" x14ac:dyDescent="0.45">
      <c r="A40" s="43">
        <f t="shared" si="0"/>
        <v>34</v>
      </c>
      <c r="B40" s="45"/>
      <c r="C40" s="45"/>
      <c r="D40" s="46"/>
      <c r="E40" s="47"/>
      <c r="F40" s="47"/>
      <c r="G40" s="48"/>
      <c r="H40" s="48"/>
      <c r="I40" s="49"/>
      <c r="J40" s="50"/>
      <c r="K40" s="51"/>
      <c r="L40" s="39" t="str">
        <f>IF(E40="","",COUNTA(D$7:$D40)-COUNTIFS(D$7:$D40,"",D$7:$D40,"=*"))</f>
        <v/>
      </c>
      <c r="M40" s="39"/>
      <c r="N40" s="56"/>
      <c r="O40" s="59"/>
      <c r="P40" s="56"/>
      <c r="Q40" s="56"/>
      <c r="R40" s="39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</row>
    <row r="41" spans="1:29" s="44" customFormat="1" ht="15" customHeight="1" x14ac:dyDescent="0.45">
      <c r="A41" s="43">
        <f t="shared" si="0"/>
        <v>35</v>
      </c>
      <c r="B41" s="45"/>
      <c r="C41" s="45"/>
      <c r="D41" s="46"/>
      <c r="E41" s="47"/>
      <c r="F41" s="47"/>
      <c r="G41" s="48"/>
      <c r="H41" s="48"/>
      <c r="I41" s="49"/>
      <c r="J41" s="50"/>
      <c r="K41" s="51"/>
      <c r="L41" s="39" t="str">
        <f>IF(E41="","",COUNTA(D$7:$D41)-COUNTIFS(D$7:$D41,"",D$7:$D41,"=*"))</f>
        <v/>
      </c>
      <c r="M41" s="39"/>
      <c r="N41" s="56"/>
      <c r="O41" s="59"/>
      <c r="P41" s="56"/>
      <c r="Q41" s="56"/>
      <c r="R41" s="39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</row>
    <row r="42" spans="1:29" s="44" customFormat="1" ht="15" customHeight="1" x14ac:dyDescent="0.45">
      <c r="A42" s="43">
        <f t="shared" si="0"/>
        <v>36</v>
      </c>
      <c r="B42" s="45"/>
      <c r="C42" s="45"/>
      <c r="D42" s="46"/>
      <c r="E42" s="47"/>
      <c r="F42" s="47"/>
      <c r="G42" s="48"/>
      <c r="H42" s="48"/>
      <c r="I42" s="49"/>
      <c r="J42" s="50"/>
      <c r="K42" s="51"/>
      <c r="L42" s="39" t="str">
        <f>IF(E42="","",COUNTA(D$7:$D42)-COUNTIFS(D$7:$D42,"",D$7:$D42,"=*"))</f>
        <v/>
      </c>
      <c r="M42" s="39"/>
      <c r="N42" s="56"/>
      <c r="O42" s="59"/>
      <c r="P42" s="56"/>
      <c r="Q42" s="56"/>
      <c r="R42" s="39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</row>
    <row r="43" spans="1:29" s="44" customFormat="1" ht="15" customHeight="1" x14ac:dyDescent="0.45">
      <c r="A43" s="43">
        <f t="shared" si="0"/>
        <v>37</v>
      </c>
      <c r="B43" s="45"/>
      <c r="C43" s="45"/>
      <c r="D43" s="46"/>
      <c r="E43" s="47"/>
      <c r="F43" s="47"/>
      <c r="G43" s="48"/>
      <c r="H43" s="48"/>
      <c r="I43" s="49"/>
      <c r="J43" s="50"/>
      <c r="K43" s="51"/>
      <c r="L43" s="39" t="str">
        <f>IF(E43="","",COUNTA(D$7:$D43)-COUNTIFS(D$7:$D43,"",D$7:$D43,"=*"))</f>
        <v/>
      </c>
      <c r="M43" s="39"/>
      <c r="N43" s="56"/>
      <c r="O43" s="59"/>
      <c r="P43" s="56"/>
      <c r="Q43" s="56"/>
      <c r="R43" s="39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</row>
    <row r="44" spans="1:29" s="44" customFormat="1" ht="15" customHeight="1" x14ac:dyDescent="0.45">
      <c r="A44" s="43">
        <f t="shared" si="0"/>
        <v>38</v>
      </c>
      <c r="B44" s="45"/>
      <c r="C44" s="45"/>
      <c r="D44" s="46"/>
      <c r="E44" s="47"/>
      <c r="F44" s="47"/>
      <c r="G44" s="48"/>
      <c r="H44" s="48"/>
      <c r="I44" s="49"/>
      <c r="J44" s="50"/>
      <c r="K44" s="51"/>
      <c r="L44" s="39" t="str">
        <f>IF(E44="","",COUNTA(D$7:$D44)-COUNTIFS(D$7:$D44,"",D$7:$D44,"=*"))</f>
        <v/>
      </c>
      <c r="M44" s="39"/>
      <c r="N44" s="56"/>
      <c r="O44" s="59"/>
      <c r="P44" s="56"/>
      <c r="Q44" s="56"/>
      <c r="R44" s="39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</row>
    <row r="45" spans="1:29" s="44" customFormat="1" ht="15" customHeight="1" x14ac:dyDescent="0.45">
      <c r="A45" s="43">
        <f t="shared" si="0"/>
        <v>39</v>
      </c>
      <c r="B45" s="45"/>
      <c r="C45" s="45"/>
      <c r="D45" s="46"/>
      <c r="E45" s="47"/>
      <c r="F45" s="47"/>
      <c r="G45" s="48"/>
      <c r="H45" s="48"/>
      <c r="I45" s="49"/>
      <c r="J45" s="50"/>
      <c r="K45" s="51"/>
      <c r="L45" s="39" t="str">
        <f>IF(E45="","",COUNTA(D$7:$D45)-COUNTIFS(D$7:$D45,"",D$7:$D45,"=*"))</f>
        <v/>
      </c>
      <c r="M45" s="39"/>
      <c r="N45" s="56"/>
      <c r="O45" s="59"/>
      <c r="P45" s="56"/>
      <c r="Q45" s="56"/>
      <c r="R45" s="39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</row>
    <row r="46" spans="1:29" s="44" customFormat="1" ht="15" customHeight="1" x14ac:dyDescent="0.45">
      <c r="A46" s="43">
        <f t="shared" si="0"/>
        <v>40</v>
      </c>
      <c r="B46" s="45"/>
      <c r="C46" s="45"/>
      <c r="D46" s="46"/>
      <c r="E46" s="47"/>
      <c r="F46" s="47"/>
      <c r="G46" s="48"/>
      <c r="H46" s="48"/>
      <c r="I46" s="49"/>
      <c r="J46" s="50"/>
      <c r="K46" s="51"/>
      <c r="L46" s="39" t="str">
        <f>IF(E46="","",COUNTA(D$7:$D46)-COUNTIFS(D$7:$D46,"",D$7:$D46,"=*"))</f>
        <v/>
      </c>
      <c r="M46" s="39"/>
      <c r="N46" s="56"/>
      <c r="O46" s="59"/>
      <c r="P46" s="56"/>
      <c r="Q46" s="56"/>
      <c r="R46" s="39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</row>
    <row r="47" spans="1:29" s="44" customFormat="1" ht="15" customHeight="1" x14ac:dyDescent="0.45">
      <c r="A47" s="43">
        <f t="shared" si="0"/>
        <v>41</v>
      </c>
      <c r="B47" s="45"/>
      <c r="C47" s="45"/>
      <c r="D47" s="46"/>
      <c r="E47" s="47"/>
      <c r="F47" s="47"/>
      <c r="G47" s="48"/>
      <c r="H47" s="48"/>
      <c r="I47" s="49"/>
      <c r="J47" s="50"/>
      <c r="K47" s="51"/>
      <c r="L47" s="39" t="str">
        <f>IF(E47="","",COUNTA(D$7:$D47)-COUNTIFS(D$7:$D47,"",D$7:$D47,"=*"))</f>
        <v/>
      </c>
      <c r="M47" s="39"/>
      <c r="N47" s="56"/>
      <c r="O47" s="59"/>
      <c r="P47" s="56"/>
      <c r="Q47" s="56"/>
      <c r="R47" s="39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</row>
    <row r="48" spans="1:29" s="44" customFormat="1" ht="15" customHeight="1" x14ac:dyDescent="0.45">
      <c r="A48" s="43">
        <f t="shared" si="0"/>
        <v>42</v>
      </c>
      <c r="B48" s="45"/>
      <c r="C48" s="45"/>
      <c r="D48" s="46"/>
      <c r="E48" s="47"/>
      <c r="F48" s="47"/>
      <c r="G48" s="48"/>
      <c r="H48" s="48"/>
      <c r="I48" s="49"/>
      <c r="J48" s="50"/>
      <c r="K48" s="51"/>
      <c r="L48" s="39" t="str">
        <f>IF(E48="","",COUNTA(D$7:$D48)-COUNTIFS(D$7:$D48,"",D$7:$D48,"=*"))</f>
        <v/>
      </c>
      <c r="M48" s="39"/>
      <c r="N48" s="56"/>
      <c r="O48" s="59"/>
      <c r="P48" s="56"/>
      <c r="Q48" s="56"/>
      <c r="R48" s="39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</row>
    <row r="49" spans="1:29" s="44" customFormat="1" ht="15" customHeight="1" x14ac:dyDescent="0.45">
      <c r="A49" s="43">
        <f t="shared" si="0"/>
        <v>43</v>
      </c>
      <c r="B49" s="45"/>
      <c r="C49" s="45"/>
      <c r="D49" s="46"/>
      <c r="E49" s="47"/>
      <c r="F49" s="47"/>
      <c r="G49" s="48"/>
      <c r="H49" s="48"/>
      <c r="I49" s="49"/>
      <c r="J49" s="50"/>
      <c r="K49" s="51"/>
      <c r="L49" s="39" t="str">
        <f>IF(E49="","",COUNTA(D$7:$D49)-COUNTIFS(D$7:$D49,"",D$7:$D49,"=*"))</f>
        <v/>
      </c>
      <c r="M49" s="39"/>
      <c r="N49" s="56"/>
      <c r="O49" s="59"/>
      <c r="P49" s="56"/>
      <c r="Q49" s="56"/>
      <c r="R49" s="39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</row>
    <row r="50" spans="1:29" s="44" customFormat="1" ht="15" customHeight="1" x14ac:dyDescent="0.45">
      <c r="A50" s="43">
        <f t="shared" si="0"/>
        <v>44</v>
      </c>
      <c r="B50" s="45"/>
      <c r="C50" s="45"/>
      <c r="D50" s="46"/>
      <c r="E50" s="47"/>
      <c r="F50" s="47"/>
      <c r="G50" s="48"/>
      <c r="H50" s="48"/>
      <c r="I50" s="49"/>
      <c r="J50" s="50"/>
      <c r="K50" s="51"/>
      <c r="L50" s="39" t="str">
        <f>IF(E50="","",COUNTA(D$7:$D50)-COUNTIFS(D$7:$D50,"",D$7:$D50,"=*"))</f>
        <v/>
      </c>
      <c r="M50" s="39"/>
      <c r="N50" s="56"/>
      <c r="O50" s="59"/>
      <c r="P50" s="56"/>
      <c r="Q50" s="56"/>
      <c r="R50" s="39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</row>
    <row r="51" spans="1:29" s="44" customFormat="1" ht="15" customHeight="1" x14ac:dyDescent="0.45">
      <c r="A51" s="43">
        <f t="shared" si="0"/>
        <v>45</v>
      </c>
      <c r="B51" s="45"/>
      <c r="C51" s="45"/>
      <c r="D51" s="46"/>
      <c r="E51" s="47"/>
      <c r="F51" s="47"/>
      <c r="G51" s="48"/>
      <c r="H51" s="48"/>
      <c r="I51" s="49"/>
      <c r="J51" s="50"/>
      <c r="K51" s="51"/>
      <c r="L51" s="39" t="str">
        <f>IF(E51="","",COUNTA(D$7:$D51)-COUNTIFS(D$7:$D51,"",D$7:$D51,"=*"))</f>
        <v/>
      </c>
      <c r="M51" s="39"/>
      <c r="N51" s="56"/>
      <c r="O51" s="59"/>
      <c r="P51" s="56"/>
      <c r="Q51" s="56"/>
      <c r="R51" s="39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</row>
    <row r="52" spans="1:29" s="44" customFormat="1" ht="15" customHeight="1" x14ac:dyDescent="0.45">
      <c r="A52" s="43">
        <f t="shared" si="0"/>
        <v>46</v>
      </c>
      <c r="B52" s="45"/>
      <c r="C52" s="45"/>
      <c r="D52" s="46"/>
      <c r="E52" s="47"/>
      <c r="F52" s="47"/>
      <c r="G52" s="48"/>
      <c r="H52" s="48"/>
      <c r="I52" s="49"/>
      <c r="J52" s="50"/>
      <c r="K52" s="51"/>
      <c r="L52" s="39" t="str">
        <f>IF(E52="","",COUNTA(D$7:$D52)-COUNTIFS(D$7:$D52,"",D$7:$D52,"=*"))</f>
        <v/>
      </c>
      <c r="M52" s="39"/>
      <c r="N52" s="56"/>
      <c r="O52" s="59"/>
      <c r="P52" s="56"/>
      <c r="Q52" s="56"/>
      <c r="R52" s="39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</row>
    <row r="53" spans="1:29" s="44" customFormat="1" ht="15" customHeight="1" x14ac:dyDescent="0.45">
      <c r="A53" s="43">
        <f t="shared" si="0"/>
        <v>47</v>
      </c>
      <c r="B53" s="45"/>
      <c r="C53" s="45"/>
      <c r="D53" s="46"/>
      <c r="E53" s="47"/>
      <c r="F53" s="47"/>
      <c r="G53" s="48"/>
      <c r="H53" s="48"/>
      <c r="I53" s="49"/>
      <c r="J53" s="50"/>
      <c r="K53" s="51"/>
      <c r="L53" s="39" t="str">
        <f>IF(E53="","",COUNTA(D$7:$D53)-COUNTIFS(D$7:$D53,"",D$7:$D53,"=*"))</f>
        <v/>
      </c>
      <c r="M53" s="39"/>
      <c r="N53" s="56"/>
      <c r="O53" s="59"/>
      <c r="P53" s="56"/>
      <c r="Q53" s="56"/>
      <c r="R53" s="39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1:29" s="44" customFormat="1" ht="15" customHeight="1" x14ac:dyDescent="0.45">
      <c r="A54" s="43">
        <f t="shared" si="0"/>
        <v>48</v>
      </c>
      <c r="B54" s="45"/>
      <c r="C54" s="45"/>
      <c r="D54" s="46"/>
      <c r="E54" s="47"/>
      <c r="F54" s="47"/>
      <c r="G54" s="48"/>
      <c r="H54" s="48"/>
      <c r="I54" s="49"/>
      <c r="J54" s="50"/>
      <c r="K54" s="51"/>
      <c r="L54" s="39" t="str">
        <f>IF(E54="","",COUNTA(D$7:$D54)-COUNTIFS(D$7:$D54,"",D$7:$D54,"=*"))</f>
        <v/>
      </c>
      <c r="M54" s="39"/>
      <c r="N54" s="56"/>
      <c r="O54" s="59"/>
      <c r="P54" s="56"/>
      <c r="Q54" s="56"/>
      <c r="R54" s="39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</row>
    <row r="55" spans="1:29" s="44" customFormat="1" ht="15" customHeight="1" x14ac:dyDescent="0.45">
      <c r="A55" s="43">
        <f t="shared" si="0"/>
        <v>49</v>
      </c>
      <c r="B55" s="45"/>
      <c r="C55" s="45"/>
      <c r="D55" s="46"/>
      <c r="E55" s="47"/>
      <c r="F55" s="47"/>
      <c r="G55" s="48"/>
      <c r="H55" s="48"/>
      <c r="I55" s="49"/>
      <c r="J55" s="50"/>
      <c r="K55" s="51"/>
      <c r="L55" s="39" t="str">
        <f>IF(E55="","",COUNTA(D$7:$D55)-COUNTIFS(D$7:$D55,"",D$7:$D55,"=*"))</f>
        <v/>
      </c>
      <c r="M55" s="39"/>
      <c r="N55" s="56"/>
      <c r="O55" s="59"/>
      <c r="P55" s="56"/>
      <c r="Q55" s="56"/>
      <c r="R55" s="39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</row>
  </sheetData>
  <mergeCells count="13">
    <mergeCell ref="I33:K33"/>
    <mergeCell ref="I30:K30"/>
    <mergeCell ref="I31:K31"/>
    <mergeCell ref="I32:K32"/>
    <mergeCell ref="I29:K29"/>
    <mergeCell ref="N4:Q4"/>
    <mergeCell ref="C5:D5"/>
    <mergeCell ref="I6:K6"/>
    <mergeCell ref="A1:B1"/>
    <mergeCell ref="A2:B2"/>
    <mergeCell ref="A3:B3"/>
    <mergeCell ref="C3:D3"/>
    <mergeCell ref="A4:B4"/>
  </mergeCells>
  <phoneticPr fontId="3"/>
  <conditionalFormatting sqref="C7:C55">
    <cfRule type="expression" dxfId="0" priority="1">
      <formula>#REF!&gt;1</formula>
    </cfRule>
  </conditionalFormatting>
  <pageMargins left="0.25" right="0.25" top="0.75" bottom="0.75" header="0.3" footer="0.3"/>
  <pageSetup paperSize="9" scale="63" orientation="landscape" horizontalDpi="300" verticalDpi="300" r:id="rId1"/>
  <headerFooter alignWithMargins="0">
    <oddHeader>&amp;C&amp;"ＭＳ Ｐゴシック,太字"&amp;14テーブル定義書</oddHeader>
    <oddFooter>&amp;L&amp;10&amp;F&amp;C&amp;10－ &amp;P ／ &amp;N －</oddFooter>
  </headerFooter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更新履歴</vt:lpstr>
      <vt:lpstr>シーケンス一覧</vt:lpstr>
      <vt:lpstr>シーケンス一覧!Print_Titles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渡部 義徳</dc:creator>
  <cp:lastModifiedBy>渡部 義徳</cp:lastModifiedBy>
  <cp:lastPrinted>2025-09-19T07:41:42Z</cp:lastPrinted>
  <dcterms:created xsi:type="dcterms:W3CDTF">2024-11-07T06:13:02Z</dcterms:created>
  <dcterms:modified xsi:type="dcterms:W3CDTF">2026-06-18T09:03:11Z</dcterms:modified>
</cp:coreProperties>
</file>