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O:\101.リビルド\03.テーブル定義書\"/>
    </mc:Choice>
  </mc:AlternateContent>
  <xr:revisionPtr revIDLastSave="0" documentId="13_ncr:1_{91562F42-8B24-4574-8216-85EED8BAB4D5}" xr6:coauthVersionLast="47" xr6:coauthVersionMax="47" xr10:uidLastSave="{00000000-0000-0000-0000-000000000000}"/>
  <bookViews>
    <workbookView xWindow="2628" yWindow="0" windowWidth="18684" windowHeight="11952" activeTab="1" xr2:uid="{9E449168-FDBC-4E4A-BD1D-3BB46E410D5D}"/>
  </bookViews>
  <sheets>
    <sheet name="VEUNTBL" sheetId="2" r:id="rId1"/>
    <sheet name="データ移行概要" sheetId="1" r:id="rId2"/>
  </sheets>
  <externalReferences>
    <externalReference r:id="rId3"/>
  </externalReferences>
  <definedNames>
    <definedName name="_Regression_X" hidden="1">#REF!</definedName>
    <definedName name="AAAAAAAAAAAAAAAAAAAAAAAAAAAAAAA" hidden="1">#REF!</definedName>
    <definedName name="_xlnm.Print_Titles" localSheetId="0">VEUNTBL!$1:$8</definedName>
    <definedName name="TEST" hidden="1">#REF!</definedName>
    <definedName name="関連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2" l="1"/>
  <c r="K24" i="2"/>
  <c r="A24" i="2"/>
  <c r="AC23" i="2"/>
  <c r="K23" i="2"/>
  <c r="A23" i="2"/>
  <c r="AC22" i="2"/>
  <c r="K22" i="2"/>
  <c r="A22" i="2"/>
  <c r="AC21" i="2"/>
  <c r="K21" i="2"/>
  <c r="A21" i="2"/>
  <c r="AC20" i="2"/>
  <c r="A20" i="2"/>
  <c r="AC19" i="2"/>
  <c r="K19" i="2"/>
  <c r="A19" i="2"/>
  <c r="AC18" i="2"/>
  <c r="K18" i="2"/>
  <c r="A18" i="2"/>
  <c r="AC17" i="2"/>
  <c r="K17" i="2"/>
  <c r="A17" i="2"/>
  <c r="AC16" i="2"/>
  <c r="A16" i="2"/>
  <c r="AC15" i="2"/>
  <c r="AA15" i="2"/>
  <c r="Z15" i="2"/>
  <c r="X15" i="2"/>
  <c r="K15" i="2"/>
  <c r="A15" i="2"/>
  <c r="AC14" i="2"/>
  <c r="AA14" i="2"/>
  <c r="Z14" i="2"/>
  <c r="X14" i="2"/>
  <c r="K14" i="2"/>
  <c r="A14" i="2"/>
  <c r="AC13" i="2"/>
  <c r="AA13" i="2"/>
  <c r="Z13" i="2"/>
  <c r="X13" i="2"/>
  <c r="K13" i="2"/>
  <c r="A13" i="2"/>
  <c r="AC12" i="2"/>
  <c r="AA12" i="2"/>
  <c r="Z12" i="2"/>
  <c r="X12" i="2"/>
  <c r="K12" i="2"/>
  <c r="A12" i="2"/>
  <c r="AC11" i="2"/>
  <c r="AA11" i="2"/>
  <c r="Z11" i="2"/>
  <c r="X11" i="2"/>
  <c r="K11" i="2"/>
  <c r="A11" i="2"/>
  <c r="AC10" i="2"/>
  <c r="AA10" i="2"/>
  <c r="Z10" i="2"/>
  <c r="Y10" i="2" s="1"/>
  <c r="X10" i="2"/>
  <c r="K10" i="2"/>
  <c r="G10" i="2"/>
  <c r="A10" i="2"/>
  <c r="AC9" i="2"/>
  <c r="K9" i="2"/>
  <c r="A9" i="2"/>
  <c r="G11" i="2" l="1"/>
  <c r="Y11" i="2"/>
  <c r="Y12" i="2" l="1"/>
  <c r="G12" i="2"/>
  <c r="G13" i="2" l="1"/>
  <c r="Y13" i="2"/>
  <c r="G14" i="2" l="1"/>
  <c r="Y14" i="2"/>
  <c r="G15" i="2" l="1"/>
  <c r="Y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渡部 義徳</author>
  </authors>
  <commentList>
    <comment ref="G8" authorId="0" shapeId="0" xr:uid="{3C791E60-6DD5-4A7F-9D33-090CFE0F2013}">
      <text>
        <r>
          <rPr>
            <b/>
            <sz val="9"/>
            <color indexed="81"/>
            <rFont val="MS P ゴシック"/>
            <family val="3"/>
            <charset val="128"/>
          </rPr>
          <t>渡部 義徳:</t>
        </r>
        <r>
          <rPr>
            <sz val="9"/>
            <color indexed="81"/>
            <rFont val="MS P ゴシック"/>
            <family val="3"/>
            <charset val="128"/>
          </rPr>
          <t xml:space="preserve">
csvファイルの項目位置
</t>
        </r>
      </text>
    </comment>
  </commentList>
</comments>
</file>

<file path=xl/sharedStrings.xml><?xml version="1.0" encoding="utf-8"?>
<sst xmlns="http://schemas.openxmlformats.org/spreadsheetml/2006/main" count="224" uniqueCount="186">
  <si>
    <t>モジュール</t>
  </si>
  <si>
    <t>モジュール名・内容</t>
  </si>
  <si>
    <t>LUOT060</t>
  </si>
  <si>
    <t>運計　宅配運賃算出モジュール　　　　　　</t>
  </si>
  <si>
    <t>LKS0010</t>
  </si>
  <si>
    <t>消費税計算モジュール</t>
  </si>
  <si>
    <t>LUOT080</t>
  </si>
  <si>
    <t>利尻・礼文航送料算出モジュール　　　　　</t>
  </si>
  <si>
    <t>LUOT140</t>
  </si>
  <si>
    <t>３Ｍ四国特殊運賃算出モジュール　　　　　</t>
  </si>
  <si>
    <t>LUOT120</t>
  </si>
  <si>
    <t>３Ｍ方面別歩引率判断特殊　　　　　　　　</t>
  </si>
  <si>
    <t>LUOT110</t>
  </si>
  <si>
    <t>西濃運輸代引き手数料特殊　　　　　　　　</t>
  </si>
  <si>
    <t>LUOT130</t>
  </si>
  <si>
    <t>３Ｍ特殊運賃算出モジュール　　　　　　　</t>
  </si>
  <si>
    <t>LUOT090</t>
  </si>
  <si>
    <t>ＳＯＮＹ　特殊運賃算出モジュール</t>
  </si>
  <si>
    <t>LUOT150</t>
  </si>
  <si>
    <t>新・宅配運賃算出モジュール　　　　　　　</t>
  </si>
  <si>
    <t>LSN0300</t>
  </si>
  <si>
    <t>３Ｍ運賃判断モジュール　　　　　　　　　</t>
  </si>
  <si>
    <t>LUOT070</t>
  </si>
  <si>
    <t>佐渡ヶ島航送料算出モジュール　　　　　　</t>
  </si>
  <si>
    <t>LUOT170</t>
  </si>
  <si>
    <t>新２０個建運賃計算モジュール　　　　　　　　　　　　　　　　　</t>
  </si>
  <si>
    <t>LUOT160</t>
  </si>
  <si>
    <t>認可１４年運賃算出モジュール　　　　　　</t>
  </si>
  <si>
    <t>UNKEDTYY='14'</t>
    <phoneticPr fontId="2"/>
  </si>
  <si>
    <t>移行可否</t>
    <rPh sb="0" eb="2">
      <t>イコウ</t>
    </rPh>
    <rPh sb="2" eb="4">
      <t>カヒ</t>
    </rPh>
    <phoneticPr fontId="2"/>
  </si>
  <si>
    <t>機能違い</t>
    <rPh sb="0" eb="2">
      <t>キノウ</t>
    </rPh>
    <rPh sb="2" eb="3">
      <t>チガ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</si>
  <si>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</si>
  <si>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</si>
  <si>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検討予知有</t>
    <rPh sb="0" eb="2">
      <t>ケントウ</t>
    </rPh>
    <rPh sb="2" eb="4">
      <t>ヨチ</t>
    </rPh>
    <rPh sb="4" eb="5">
      <t>アリ</t>
    </rPh>
    <phoneticPr fontId="2"/>
  </si>
  <si>
    <t>済み</t>
    <rPh sb="0" eb="1">
      <t>ズ</t>
    </rPh>
    <phoneticPr fontId="2"/>
  </si>
  <si>
    <t>UNKEDTYY='MT'</t>
    <phoneticPr fontId="2"/>
  </si>
  <si>
    <t>UNKEDTYY='M4'</t>
    <phoneticPr fontId="2"/>
  </si>
  <si>
    <t>UNKEDTYY='S1'</t>
    <phoneticPr fontId="2"/>
  </si>
  <si>
    <t>移行データ</t>
    <rPh sb="0" eb="2">
      <t>イコウ</t>
    </rPh>
    <phoneticPr fontId="2"/>
  </si>
  <si>
    <t>VEUNTBL_運賃率テーブルデータ(3M特殊).csv</t>
    <phoneticPr fontId="2"/>
  </si>
  <si>
    <t>VEUNTBL_運賃率テーブルデータ(3M四国).csv</t>
    <rPh sb="21" eb="23">
      <t>シコク</t>
    </rPh>
    <phoneticPr fontId="2"/>
  </si>
  <si>
    <t>VEUNTBL_運賃率テーブルデータ(サーチャージ).csv</t>
    <phoneticPr fontId="2"/>
  </si>
  <si>
    <t>VEUNTBL_運賃率テーブルデータ(認可運賃14年度).csv</t>
    <phoneticPr fontId="2"/>
  </si>
  <si>
    <t>VEUNTBL_運賃率テーブルデータ(認可運賃).csv</t>
    <phoneticPr fontId="2"/>
  </si>
  <si>
    <t>UNKEDTYY='53'</t>
    <phoneticPr fontId="2"/>
  </si>
  <si>
    <t>UNKEDTYY='55'</t>
    <phoneticPr fontId="2"/>
  </si>
  <si>
    <t>UNKEDTYY='57</t>
    <phoneticPr fontId="2"/>
  </si>
  <si>
    <t>UNKEDTYY='60</t>
    <phoneticPr fontId="2"/>
  </si>
  <si>
    <t>UNKEDTYY='90</t>
    <phoneticPr fontId="2"/>
  </si>
  <si>
    <t>UNKEDTYY='95</t>
    <phoneticPr fontId="2"/>
  </si>
  <si>
    <t>UNKEDTYY='08</t>
    <phoneticPr fontId="2"/>
  </si>
  <si>
    <t>運賃率テーブル
VEUNTBL</t>
    <rPh sb="0" eb="2">
      <t>ウンチン</t>
    </rPh>
    <rPh sb="2" eb="3">
      <t>リツ</t>
    </rPh>
    <phoneticPr fontId="2"/>
  </si>
  <si>
    <t>システム名</t>
  </si>
  <si>
    <t>スキーマ名</t>
    <rPh sb="4" eb="5">
      <t>メイ</t>
    </rPh>
    <phoneticPr fontId="7"/>
  </si>
  <si>
    <t>インポートファイル名</t>
    <rPh sb="9" eb="10">
      <t>メイ</t>
    </rPh>
    <phoneticPr fontId="8"/>
  </si>
  <si>
    <t>作成者</t>
  </si>
  <si>
    <t>作成日</t>
  </si>
  <si>
    <t>リビルドシステム</t>
  </si>
  <si>
    <t>DAI1</t>
  </si>
  <si>
    <t>VEUNTBL_運賃率テーブルデータ(認可運賃).csv</t>
  </si>
  <si>
    <t>渡部</t>
  </si>
  <si>
    <t>物理テーブル名</t>
    <rPh sb="0" eb="2">
      <t>ブツリ</t>
    </rPh>
    <phoneticPr fontId="7"/>
  </si>
  <si>
    <t>論理テーブル名</t>
    <rPh sb="0" eb="2">
      <t>ロンリ</t>
    </rPh>
    <rPh sb="6" eb="7">
      <t>ナ</t>
    </rPh>
    <phoneticPr fontId="7"/>
  </si>
  <si>
    <t>更新者</t>
    <phoneticPr fontId="7"/>
  </si>
  <si>
    <t>更新日</t>
    <phoneticPr fontId="7"/>
  </si>
  <si>
    <t>VEUNTBL</t>
  </si>
  <si>
    <t>運賃率テーブルデータ（ＥＳＤＳ）</t>
  </si>
  <si>
    <t>DD名</t>
    <rPh sb="2" eb="3">
      <t>メイ</t>
    </rPh>
    <phoneticPr fontId="7"/>
  </si>
  <si>
    <t>データセット名</t>
    <rPh sb="6" eb="7">
      <t>メイ</t>
    </rPh>
    <phoneticPr fontId="7"/>
  </si>
  <si>
    <t>INCLUDE名</t>
    <rPh sb="7" eb="8">
      <t>メイ</t>
    </rPh>
    <phoneticPr fontId="7"/>
  </si>
  <si>
    <t>移行用</t>
    <rPh sb="0" eb="2">
      <t>イコウ</t>
    </rPh>
    <rPh sb="2" eb="3">
      <t>ヨウ</t>
    </rPh>
    <phoneticPr fontId="7"/>
  </si>
  <si>
    <t>Char</t>
    <phoneticPr fontId="7"/>
  </si>
  <si>
    <t>VEAD.UNKEITAB.RITUDATA</t>
  </si>
  <si>
    <t>UNKEITAB</t>
  </si>
  <si>
    <t>UNKEITAY</t>
  </si>
  <si>
    <t>変換前</t>
    <rPh sb="0" eb="2">
      <t>ヘンカン</t>
    </rPh>
    <rPh sb="2" eb="3">
      <t>マエ</t>
    </rPh>
    <phoneticPr fontId="8"/>
  </si>
  <si>
    <t>POSITION</t>
    <phoneticPr fontId="7"/>
  </si>
  <si>
    <t>Nchar</t>
    <phoneticPr fontId="7"/>
  </si>
  <si>
    <t>Decimal</t>
    <phoneticPr fontId="7"/>
  </si>
  <si>
    <t>No.</t>
  </si>
  <si>
    <t>物理名</t>
    <rPh sb="0" eb="2">
      <t>ブツリ</t>
    </rPh>
    <rPh sb="2" eb="3">
      <t>ナ</t>
    </rPh>
    <phoneticPr fontId="7"/>
  </si>
  <si>
    <t>論理名</t>
    <rPh sb="0" eb="2">
      <t>ロンリ</t>
    </rPh>
    <rPh sb="2" eb="3">
      <t>ナ</t>
    </rPh>
    <phoneticPr fontId="7"/>
  </si>
  <si>
    <t>データ型</t>
    <rPh sb="3" eb="4">
      <t>カタ</t>
    </rPh>
    <phoneticPr fontId="7"/>
  </si>
  <si>
    <t>桁数</t>
    <rPh sb="0" eb="1">
      <t>ケタ</t>
    </rPh>
    <rPh sb="1" eb="2">
      <t>スウ</t>
    </rPh>
    <phoneticPr fontId="7"/>
  </si>
  <si>
    <t>小数</t>
    <rPh sb="0" eb="2">
      <t>ショウスウ</t>
    </rPh>
    <phoneticPr fontId="7"/>
  </si>
  <si>
    <t>PS</t>
    <phoneticPr fontId="7"/>
  </si>
  <si>
    <t>UK</t>
    <phoneticPr fontId="7"/>
  </si>
  <si>
    <t>FK</t>
    <phoneticPr fontId="7"/>
  </si>
  <si>
    <t>NULL</t>
    <phoneticPr fontId="7"/>
  </si>
  <si>
    <t>初期値</t>
    <rPh sb="0" eb="3">
      <t>ショキチ</t>
    </rPh>
    <phoneticPr fontId="7"/>
  </si>
  <si>
    <t xml:space="preserve"> 備　　　　　　　　　考</t>
    <phoneticPr fontId="7"/>
  </si>
  <si>
    <t>データ型</t>
    <rPh sb="3" eb="4">
      <t>ガタ</t>
    </rPh>
    <phoneticPr fontId="8"/>
  </si>
  <si>
    <t>桁数</t>
    <rPh sb="0" eb="2">
      <t>ケタスウ</t>
    </rPh>
    <phoneticPr fontId="8"/>
  </si>
  <si>
    <t>少数</t>
    <rPh sb="0" eb="2">
      <t>ショウスウ</t>
    </rPh>
    <phoneticPr fontId="8"/>
  </si>
  <si>
    <t>旧物理テーブル名</t>
    <rPh sb="0" eb="1">
      <t>キュウ</t>
    </rPh>
    <rPh sb="1" eb="3">
      <t>ブツリ</t>
    </rPh>
    <rPh sb="7" eb="8">
      <t>メイ</t>
    </rPh>
    <phoneticPr fontId="7"/>
  </si>
  <si>
    <t>旧物理名</t>
    <rPh sb="0" eb="1">
      <t>キュウ</t>
    </rPh>
    <rPh sb="1" eb="3">
      <t>ブツリ</t>
    </rPh>
    <rPh sb="3" eb="4">
      <t>メイ</t>
    </rPh>
    <phoneticPr fontId="7"/>
  </si>
  <si>
    <t>旧論理名</t>
    <rPh sb="1" eb="3">
      <t>ロンリ</t>
    </rPh>
    <rPh sb="3" eb="4">
      <t>ナ</t>
    </rPh>
    <phoneticPr fontId="7"/>
  </si>
  <si>
    <t>旧属性</t>
    <rPh sb="0" eb="1">
      <t>キュウ</t>
    </rPh>
    <rPh sb="1" eb="3">
      <t>ゾクセイ</t>
    </rPh>
    <phoneticPr fontId="7"/>
  </si>
  <si>
    <t>旧桁数</t>
    <rPh sb="0" eb="1">
      <t>キュウ</t>
    </rPh>
    <rPh sb="1" eb="2">
      <t>ケタ</t>
    </rPh>
    <rPh sb="2" eb="3">
      <t>スウ</t>
    </rPh>
    <phoneticPr fontId="7"/>
  </si>
  <si>
    <t>旧小数</t>
    <rPh sb="0" eb="1">
      <t>キュウ</t>
    </rPh>
    <rPh sb="1" eb="3">
      <t>ショウスウ</t>
    </rPh>
    <phoneticPr fontId="7"/>
  </si>
  <si>
    <t>固定項目識別</t>
    <rPh sb="0" eb="2">
      <t>コテイ</t>
    </rPh>
    <rPh sb="2" eb="4">
      <t>コウモク</t>
    </rPh>
    <rPh sb="4" eb="6">
      <t>シキベツ</t>
    </rPh>
    <phoneticPr fontId="8"/>
  </si>
  <si>
    <t>重複チェック</t>
    <rPh sb="0" eb="2">
      <t>ジュウフク</t>
    </rPh>
    <phoneticPr fontId="8"/>
  </si>
  <si>
    <t>ID</t>
    <phoneticPr fontId="8"/>
  </si>
  <si>
    <t>サロゲートキー</t>
    <phoneticPr fontId="8"/>
  </si>
  <si>
    <t>DECIMAL</t>
    <phoneticPr fontId="8"/>
  </si>
  <si>
    <t>IDは自動採番</t>
    <rPh sb="2" eb="4">
      <t>ジドウ</t>
    </rPh>
    <rPh sb="4" eb="6">
      <t>サイバン</t>
    </rPh>
    <phoneticPr fontId="8"/>
  </si>
  <si>
    <t>固定項目</t>
    <rPh sb="0" eb="2">
      <t>コテイ</t>
    </rPh>
    <rPh sb="2" eb="4">
      <t>コウモク</t>
    </rPh>
    <phoneticPr fontId="8"/>
  </si>
  <si>
    <t>UNKEDTYY</t>
  </si>
  <si>
    <t>基準運賃年度</t>
  </si>
  <si>
    <t>NCHAR</t>
  </si>
  <si>
    <t>C</t>
  </si>
  <si>
    <t>UNKEDTKG</t>
  </si>
  <si>
    <t>重量</t>
  </si>
  <si>
    <t>DECIMAL</t>
  </si>
  <si>
    <t>N</t>
  </si>
  <si>
    <t>UNKEDTKM</t>
  </si>
  <si>
    <t>距離</t>
  </si>
  <si>
    <t>UNKEDTUN</t>
  </si>
  <si>
    <t>料金</t>
  </si>
  <si>
    <t>UNKEDTKB</t>
  </si>
  <si>
    <t>データ区分</t>
  </si>
  <si>
    <t>0:運賃1:重量加2:距離加</t>
  </si>
  <si>
    <t>UNKEDTKZ</t>
  </si>
  <si>
    <t>刻み数値</t>
  </si>
  <si>
    <t>SYSCRDTS</t>
  </si>
  <si>
    <t>作成日時</t>
    <rPh sb="0" eb="2">
      <t>サクセイ</t>
    </rPh>
    <rPh sb="2" eb="4">
      <t>ニチジ</t>
    </rPh>
    <phoneticPr fontId="8"/>
  </si>
  <si>
    <t>TIMESTAMP</t>
    <phoneticPr fontId="8"/>
  </si>
  <si>
    <t>CURRENT_TIMESTAMP</t>
    <phoneticPr fontId="8"/>
  </si>
  <si>
    <t>レコードを生成した日時</t>
    <rPh sb="4" eb="6">
      <t>セイセイ</t>
    </rPh>
    <rPh sb="8" eb="10">
      <t>ニチジ</t>
    </rPh>
    <phoneticPr fontId="8"/>
  </si>
  <si>
    <t>SYSCRTID</t>
  </si>
  <si>
    <t>作成端末</t>
    <rPh sb="0" eb="2">
      <t>サクセイ</t>
    </rPh>
    <rPh sb="2" eb="4">
      <t>タンマツ</t>
    </rPh>
    <phoneticPr fontId="8"/>
  </si>
  <si>
    <t>NCHAR</t>
    <phoneticPr fontId="8"/>
  </si>
  <si>
    <t>レコードを生成した端末コード</t>
    <rPh sb="5" eb="7">
      <t>セイセイ</t>
    </rPh>
    <rPh sb="9" eb="11">
      <t>タンマツ</t>
    </rPh>
    <phoneticPr fontId="8"/>
  </si>
  <si>
    <t>SYSCRJCD</t>
  </si>
  <si>
    <t>作成ユーザー</t>
    <rPh sb="0" eb="2">
      <t>サクセイ</t>
    </rPh>
    <phoneticPr fontId="8"/>
  </si>
  <si>
    <t>レコードを生成した従業員コード</t>
    <rPh sb="3" eb="5">
      <t>サクセイ</t>
    </rPh>
    <rPh sb="5" eb="7">
      <t>セイセイ</t>
    </rPh>
    <rPh sb="9" eb="12">
      <t>ジュウギョウイン</t>
    </rPh>
    <phoneticPr fontId="8"/>
  </si>
  <si>
    <t>SYSCRPID</t>
  </si>
  <si>
    <t>作成処理ID</t>
    <rPh sb="0" eb="2">
      <t>サクセイ</t>
    </rPh>
    <rPh sb="2" eb="4">
      <t>ショリ</t>
    </rPh>
    <phoneticPr fontId="8"/>
  </si>
  <si>
    <t>レコードを生成した処理ID</t>
    <rPh sb="5" eb="7">
      <t>セイセイ</t>
    </rPh>
    <rPh sb="9" eb="11">
      <t>ショリ</t>
    </rPh>
    <phoneticPr fontId="8"/>
  </si>
  <si>
    <t>SYSUPDTS</t>
  </si>
  <si>
    <t>更新日時</t>
    <rPh sb="0" eb="2">
      <t>コウシン</t>
    </rPh>
    <rPh sb="2" eb="4">
      <t>ニチジ</t>
    </rPh>
    <phoneticPr fontId="8"/>
  </si>
  <si>
    <t>レコードを更新した日時</t>
    <rPh sb="4" eb="6">
      <t>コウシン</t>
    </rPh>
    <rPh sb="8" eb="10">
      <t>ニチジ</t>
    </rPh>
    <phoneticPr fontId="8"/>
  </si>
  <si>
    <t>SYSUPTID</t>
  </si>
  <si>
    <t>更新端末</t>
    <rPh sb="0" eb="2">
      <t>コウシン</t>
    </rPh>
    <rPh sb="2" eb="4">
      <t>タンマツ</t>
    </rPh>
    <phoneticPr fontId="8"/>
  </si>
  <si>
    <t>レコードを更新した端末コード</t>
    <rPh sb="4" eb="6">
      <t>コウシン</t>
    </rPh>
    <rPh sb="8" eb="10">
      <t>タンマツ</t>
    </rPh>
    <phoneticPr fontId="8"/>
  </si>
  <si>
    <t>SYSUPJCD</t>
  </si>
  <si>
    <t>更新ユーザー</t>
    <rPh sb="0" eb="2">
      <t>コウシン</t>
    </rPh>
    <phoneticPr fontId="8"/>
  </si>
  <si>
    <t>レコードを更新した従業員コード</t>
    <rPh sb="4" eb="6">
      <t>コウシン</t>
    </rPh>
    <rPh sb="8" eb="11">
      <t>ジュウギョウイン</t>
    </rPh>
    <phoneticPr fontId="8"/>
  </si>
  <si>
    <t>SYSUPPID</t>
  </si>
  <si>
    <t>更新処理ID</t>
    <rPh sb="0" eb="2">
      <t>コウシン</t>
    </rPh>
    <rPh sb="2" eb="4">
      <t>ショリ</t>
    </rPh>
    <phoneticPr fontId="8"/>
  </si>
  <si>
    <t>レコードを更新した処理ID</t>
    <rPh sb="4" eb="6">
      <t>コウシン</t>
    </rPh>
    <rPh sb="9" eb="11">
      <t>ショリ</t>
    </rPh>
    <phoneticPr fontId="8"/>
  </si>
  <si>
    <t>VERSION</t>
    <phoneticPr fontId="8"/>
  </si>
  <si>
    <t>Lockバージョン</t>
    <phoneticPr fontId="8"/>
  </si>
  <si>
    <t>楽観的排他制御を行う場合に使用</t>
    <rPh sb="0" eb="6">
      <t>ラッカンテキハイタセイギョ</t>
    </rPh>
    <rPh sb="7" eb="8">
      <t>オコナ</t>
    </rPh>
    <rPh sb="9" eb="11">
      <t>バアイ</t>
    </rPh>
    <rPh sb="12" eb="14">
      <t>シヨウ</t>
    </rPh>
    <phoneticPr fontId="8"/>
  </si>
  <si>
    <t>外部キー定義</t>
  </si>
  <si>
    <t>制約名</t>
    <rPh sb="0" eb="2">
      <t>セイヤク</t>
    </rPh>
    <rPh sb="2" eb="3">
      <t>ナ</t>
    </rPh>
    <phoneticPr fontId="7"/>
  </si>
  <si>
    <t>対象フィールド</t>
    <rPh sb="0" eb="2">
      <t>タイショウ</t>
    </rPh>
    <phoneticPr fontId="7"/>
  </si>
  <si>
    <t>参照フィールド名</t>
    <rPh sb="0" eb="2">
      <t>サンショウ</t>
    </rPh>
    <rPh sb="7" eb="8">
      <t>メイ</t>
    </rPh>
    <phoneticPr fontId="7"/>
  </si>
  <si>
    <t>テーブル説明</t>
    <rPh sb="4" eb="6">
      <t>セツメイ</t>
    </rPh>
    <phoneticPr fontId="8"/>
  </si>
  <si>
    <t>日本語名</t>
  </si>
  <si>
    <t>運賃率テーブルデータ　ＲＤＢ</t>
  </si>
  <si>
    <t>24/05/09</t>
  </si>
  <si>
    <t>岡崎　誠</t>
  </si>
  <si>
    <t>レコード長</t>
  </si>
  <si>
    <t>レコード編成</t>
  </si>
  <si>
    <t>更新サイクル</t>
  </si>
  <si>
    <t xml:space="preserve">if UNKEDTKB=0 then 1,UNKEDTKB=1 then 100, UNKEDTKB=2 then 100 </t>
    <phoneticPr fontId="8"/>
  </si>
  <si>
    <t>VEUNTBL_運賃率テーブルデータ(SONY特殊).csv</t>
    <phoneticPr fontId="2"/>
  </si>
  <si>
    <t>UNKEDTYY='SO'</t>
    <phoneticPr fontId="2"/>
  </si>
  <si>
    <t>UNKEDTYY='RS'</t>
    <phoneticPr fontId="2"/>
  </si>
  <si>
    <t>VEUNTBL_運賃率テーブルデータ(利尻・礼文).csv</t>
    <phoneticPr fontId="2"/>
  </si>
  <si>
    <t>VEUNTBL_運賃率テーブルデータ(日通新潟).csv</t>
    <rPh sb="19" eb="21">
      <t>ニッツウ</t>
    </rPh>
    <rPh sb="21" eb="23">
      <t>ニイガタ</t>
    </rPh>
    <phoneticPr fontId="2"/>
  </si>
  <si>
    <t>VEUNTBL_運賃率テーブルデータ(佐渡汽船).csv</t>
    <rPh sb="21" eb="23">
      <t>キセン</t>
    </rPh>
    <phoneticPr fontId="2"/>
  </si>
  <si>
    <t>UNKEDTYY='SS'</t>
    <phoneticPr fontId="2"/>
  </si>
  <si>
    <t>UNKEDTYY='SN'</t>
    <phoneticPr fontId="2"/>
  </si>
  <si>
    <t>VEUNTBL_運賃率テーブルデータ(日通十社会).csv</t>
    <phoneticPr fontId="2"/>
  </si>
  <si>
    <t>UNKEDTYY='N1'</t>
    <phoneticPr fontId="2"/>
  </si>
  <si>
    <t>UNKEDTYY='N2'</t>
    <phoneticPr fontId="2"/>
  </si>
  <si>
    <t>UNKEDTYY='N3'</t>
    <phoneticPr fontId="2"/>
  </si>
  <si>
    <t>UNKEDTYY='NS'</t>
    <phoneticPr fontId="2"/>
  </si>
  <si>
    <t>UNKEDTYY='NG'</t>
    <phoneticPr fontId="2"/>
  </si>
  <si>
    <t>UURRMODの配列「U_TAB_1」</t>
    <rPh sb="8" eb="10">
      <t>ハイレツ</t>
    </rPh>
    <phoneticPr fontId="2"/>
  </si>
  <si>
    <t>UURRMODの配列「U_TAB_2」</t>
    <phoneticPr fontId="2"/>
  </si>
  <si>
    <t>UURRMODの配列「U_TAB_3」</t>
    <phoneticPr fontId="2"/>
  </si>
  <si>
    <t>UURRMODの配列「DEF_S4_NEW(25)」.S4_NEW_S</t>
    <phoneticPr fontId="2"/>
  </si>
  <si>
    <t>UURRMODの配列「DEF_S4_NEW(25)」.S4_NEW_G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</si>
</sst>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6" fillId="5" borderId="13" xfId="1" applyFont="1" applyFill="1" applyBorder="1" applyAlignment="1">
      <alignment horizontal="left" vertical="center"/>
    </xf>
    <xf numFmtId="0" fontId="6" fillId="5" borderId="12" xfId="1" applyFont="1" applyFill="1" applyBorder="1" applyAlignment="1">
      <alignment vertical="center"/>
    </xf>
    <xf numFmtId="0" fontId="6" fillId="5" borderId="14" xfId="1" applyFont="1" applyFill="1" applyBorder="1" applyAlignment="1">
      <alignment vertical="center"/>
    </xf>
    <xf numFmtId="0" fontId="6" fillId="5" borderId="15" xfId="1" applyFont="1" applyFill="1" applyBorder="1" applyAlignment="1">
      <alignment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vertical="center"/>
    </xf>
    <xf numFmtId="0" fontId="6" fillId="5" borderId="12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/>
    <xf numFmtId="0" fontId="6" fillId="0" borderId="0" xfId="1" applyFont="1"/>
    <xf numFmtId="0" fontId="6" fillId="0" borderId="13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49" fontId="6" fillId="0" borderId="13" xfId="1" applyNumberFormat="1" applyFont="1" applyBorder="1" applyAlignment="1">
      <alignment vertical="center"/>
    </xf>
    <xf numFmtId="49" fontId="6" fillId="0" borderId="14" xfId="1" applyNumberFormat="1" applyFont="1" applyBorder="1" applyAlignment="1">
      <alignment vertical="center"/>
    </xf>
    <xf numFmtId="49" fontId="6" fillId="0" borderId="18" xfId="1" applyNumberFormat="1" applyFont="1" applyBorder="1" applyAlignment="1">
      <alignment vertical="center"/>
    </xf>
    <xf numFmtId="49" fontId="6" fillId="0" borderId="18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vertical="top" wrapText="1"/>
    </xf>
    <xf numFmtId="0" fontId="6" fillId="0" borderId="15" xfId="1" applyFont="1" applyBorder="1" applyAlignment="1">
      <alignment vertical="top" wrapText="1"/>
    </xf>
    <xf numFmtId="0" fontId="6" fillId="0" borderId="17" xfId="1" applyFont="1" applyBorder="1" applyAlignment="1">
      <alignment horizontal="center" vertical="center"/>
    </xf>
    <xf numFmtId="14" fontId="6" fillId="0" borderId="12" xfId="1" applyNumberFormat="1" applyFont="1" applyBorder="1" applyAlignment="1">
      <alignment horizontal="center" vertical="center"/>
    </xf>
    <xf numFmtId="14" fontId="6" fillId="0" borderId="0" xfId="1" applyNumberFormat="1" applyFont="1" applyAlignment="1">
      <alignment horizontal="center" vertical="center"/>
    </xf>
    <xf numFmtId="0" fontId="6" fillId="0" borderId="20" xfId="1" applyFont="1" applyBorder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21" xfId="1" applyFont="1" applyBorder="1" applyAlignment="1">
      <alignment vertical="top" wrapText="1"/>
    </xf>
    <xf numFmtId="0" fontId="6" fillId="5" borderId="17" xfId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left" vertical="center"/>
    </xf>
    <xf numFmtId="0" fontId="6" fillId="0" borderId="22" xfId="1" applyFont="1" applyBorder="1" applyAlignment="1">
      <alignment vertical="top" wrapText="1"/>
    </xf>
    <xf numFmtId="0" fontId="6" fillId="5" borderId="13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vertical="center"/>
    </xf>
    <xf numFmtId="0" fontId="6" fillId="5" borderId="17" xfId="1" applyFont="1" applyFill="1" applyBorder="1" applyAlignment="1">
      <alignment vertical="center"/>
    </xf>
    <xf numFmtId="0" fontId="6" fillId="5" borderId="19" xfId="1" applyFont="1" applyFill="1" applyBorder="1" applyAlignment="1">
      <alignment vertical="center"/>
    </xf>
    <xf numFmtId="0" fontId="6" fillId="0" borderId="20" xfId="1" applyFont="1" applyBorder="1" applyAlignment="1">
      <alignment vertical="top" wrapText="1"/>
    </xf>
    <xf numFmtId="0" fontId="6" fillId="0" borderId="18" xfId="1" applyFont="1" applyBorder="1" applyAlignment="1">
      <alignment horizontal="center" vertical="center"/>
    </xf>
    <xf numFmtId="0" fontId="1" fillId="0" borderId="0" xfId="2" applyAlignment="1"/>
    <xf numFmtId="0" fontId="6" fillId="0" borderId="19" xfId="1" applyFont="1" applyBorder="1"/>
    <xf numFmtId="0" fontId="6" fillId="0" borderId="19" xfId="1" applyFont="1" applyBorder="1" applyAlignment="1">
      <alignment horizontal="center"/>
    </xf>
    <xf numFmtId="0" fontId="6" fillId="0" borderId="23" xfId="1" applyFont="1" applyBorder="1"/>
    <xf numFmtId="0" fontId="6" fillId="0" borderId="12" xfId="1" applyFont="1" applyBorder="1" applyAlignment="1">
      <alignment horizontal="center" vertical="top"/>
    </xf>
    <xf numFmtId="0" fontId="6" fillId="0" borderId="12" xfId="1" applyFont="1" applyBorder="1" applyAlignment="1">
      <alignment vertical="top"/>
    </xf>
    <xf numFmtId="0" fontId="6" fillId="0" borderId="12" xfId="2" applyFont="1" applyBorder="1" applyAlignment="1">
      <alignment horizontal="left" vertical="top"/>
    </xf>
    <xf numFmtId="0" fontId="6" fillId="0" borderId="12" xfId="2" applyFont="1" applyBorder="1" applyAlignment="1">
      <alignment horizontal="right" vertical="top"/>
    </xf>
    <xf numFmtId="0" fontId="6" fillId="0" borderId="12" xfId="2" applyFont="1" applyBorder="1" applyAlignment="1">
      <alignment horizontal="center" vertical="top"/>
    </xf>
    <xf numFmtId="0" fontId="6" fillId="0" borderId="13" xfId="2" quotePrefix="1" applyFont="1" applyBorder="1" applyAlignment="1">
      <alignment horizontal="left" vertical="top"/>
    </xf>
    <xf numFmtId="0" fontId="6" fillId="0" borderId="13" xfId="2" quotePrefix="1" applyFont="1" applyBorder="1" applyAlignment="1">
      <alignment vertical="top"/>
    </xf>
    <xf numFmtId="0" fontId="6" fillId="0" borderId="19" xfId="2" applyFont="1" applyBorder="1" applyAlignment="1">
      <alignment vertical="top"/>
    </xf>
    <xf numFmtId="0" fontId="6" fillId="0" borderId="17" xfId="2" applyFont="1" applyBorder="1" applyAlignment="1">
      <alignment vertical="top"/>
    </xf>
    <xf numFmtId="14" fontId="6" fillId="2" borderId="12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top"/>
    </xf>
    <xf numFmtId="0" fontId="6" fillId="0" borderId="12" xfId="1" applyFont="1" applyBorder="1" applyAlignment="1">
      <alignment horizontal="left" vertical="top"/>
    </xf>
    <xf numFmtId="0" fontId="6" fillId="0" borderId="12" xfId="1" applyFont="1" applyBorder="1" applyAlignment="1">
      <alignment horizontal="right" vertical="top"/>
    </xf>
    <xf numFmtId="0" fontId="6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6" fillId="5" borderId="19" xfId="1" applyFont="1" applyFill="1" applyBorder="1" applyAlignment="1">
      <alignment horizontal="center" vertical="center"/>
    </xf>
    <xf numFmtId="0" fontId="6" fillId="0" borderId="19" xfId="1" applyFont="1" applyBorder="1" applyAlignment="1">
      <alignment vertical="top"/>
    </xf>
    <xf numFmtId="0" fontId="6" fillId="0" borderId="0" xfId="1" applyFont="1" applyAlignment="1">
      <alignment vertical="top"/>
    </xf>
    <xf numFmtId="0" fontId="13" fillId="0" borderId="13" xfId="0" quotePrefix="1" applyFont="1" applyBorder="1" applyAlignment="1">
      <alignment vertical="top"/>
    </xf>
    <xf numFmtId="0" fontId="6" fillId="5" borderId="13" xfId="1" applyFont="1" applyFill="1" applyBorder="1" applyAlignment="1">
      <alignment horizontal="center" vertical="center"/>
    </xf>
    <xf numFmtId="0" fontId="6" fillId="5" borderId="17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shrinkToFit="1"/>
    </xf>
    <xf numFmtId="0" fontId="6" fillId="0" borderId="19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5" borderId="12" xfId="1" applyFont="1" applyFill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5" borderId="13" xfId="1" applyFont="1" applyFill="1" applyBorder="1" applyAlignment="1">
      <alignment horizontal="left" vertical="center"/>
    </xf>
    <xf numFmtId="0" fontId="6" fillId="5" borderId="1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center" vertical="center" wrapText="1" shrinkToFit="1"/>
    </xf>
    <xf numFmtId="0" fontId="6" fillId="0" borderId="12" xfId="1" applyFont="1" applyBorder="1" applyAlignment="1">
      <alignment horizontal="left" vertical="center"/>
    </xf>
    <xf numFmtId="0" fontId="6" fillId="0" borderId="13" xfId="1" applyFont="1" applyBorder="1" applyAlignment="1">
      <alignment vertical="top"/>
    </xf>
    <xf numFmtId="0" fontId="6" fillId="0" borderId="19" xfId="1" applyFont="1" applyBorder="1" applyAlignment="1">
      <alignment vertical="top"/>
    </xf>
    <xf numFmtId="0" fontId="6" fillId="0" borderId="17" xfId="1" applyFont="1" applyBorder="1" applyAlignment="1">
      <alignment vertical="top"/>
    </xf>
    <xf numFmtId="0" fontId="6" fillId="5" borderId="19" xfId="1" applyFont="1" applyFill="1" applyBorder="1" applyAlignment="1">
      <alignment vertical="center"/>
    </xf>
    <xf numFmtId="0" fontId="6" fillId="5" borderId="17" xfId="1" applyFont="1" applyFill="1" applyBorder="1" applyAlignment="1">
      <alignment vertical="center"/>
    </xf>
    <xf numFmtId="0" fontId="6" fillId="5" borderId="19" xfId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24" xfId="0" applyFill="1" applyBorder="1">
      <alignment vertical="center"/>
    </xf>
    <xf numFmtId="0" fontId="0" fillId="0" borderId="25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Fill="1" applyBorder="1">
      <alignment vertical="center"/>
    </xf>
    <xf numFmtId="0" fontId="0" fillId="0" borderId="26" xfId="0" applyBorder="1">
      <alignment vertical="center"/>
    </xf>
    <xf numFmtId="0" fontId="0" fillId="0" borderId="29" xfId="0" quotePrefix="1" applyBorder="1">
      <alignment vertical="center"/>
    </xf>
    <xf numFmtId="0" fontId="0" fillId="0" borderId="24" xfId="0" applyBorder="1">
      <alignment vertical="center"/>
    </xf>
    <xf numFmtId="0" fontId="0" fillId="0" borderId="24" xfId="0" quotePrefix="1" applyBorder="1">
      <alignment vertical="center"/>
    </xf>
    <xf numFmtId="0" fontId="14" fillId="0" borderId="0" xfId="0" applyFont="1">
      <alignment vertical="center"/>
    </xf>
  </cellXfs>
  <cellStyles count="3">
    <cellStyle name="標準" xfId="0" builtinId="0"/>
    <cellStyle name="標準 2" xfId="1" xr:uid="{725FBADA-ED8C-4907-BAD6-55314A888E33}"/>
    <cellStyle name="標準 3" xfId="2" xr:uid="{A5B59F30-DDBF-4CD3-A074-70B291965FC5}"/>
  </cellStyles>
  <dxfs count="5"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144780</xdr:colOff>
          <xdr:row>4</xdr:row>
          <xdr:rowOff>22860</xdr:rowOff>
        </xdr:from>
        <xdr:to>
          <xdr:col>11</xdr:col>
          <xdr:colOff>1264920</xdr:colOff>
          <xdr:row>5</xdr:row>
          <xdr:rowOff>121920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先頭シートへ戻る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1318260</xdr:colOff>
          <xdr:row>4</xdr:row>
          <xdr:rowOff>38100</xdr:rowOff>
        </xdr:from>
        <xdr:to>
          <xdr:col>13</xdr:col>
          <xdr:colOff>815340</xdr:colOff>
          <xdr:row>5</xdr:row>
          <xdr:rowOff>137160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Oracle用　Create文の作成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</xdr:row>
          <xdr:rowOff>30480</xdr:rowOff>
        </xdr:from>
        <xdr:to>
          <xdr:col>10</xdr:col>
          <xdr:colOff>236220</xdr:colOff>
          <xdr:row>3</xdr:row>
          <xdr:rowOff>129540</xdr:rowOff>
        </xdr:to>
        <xdr:sp macro="" textlink="">
          <xdr:nvSpPr>
            <xdr:cNvPr id="2051" name="Button 3" descr="Loadder制御ファイル生成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Load*der制御ファイル作成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426720</xdr:colOff>
      <xdr:row>16</xdr:row>
      <xdr:rowOff>45720</xdr:rowOff>
    </xdr:from>
    <xdr:to>
      <xdr:col>2</xdr:col>
      <xdr:colOff>711708</xdr:colOff>
      <xdr:row>23</xdr:row>
      <xdr:rowOff>175260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43500" y="3108960"/>
          <a:ext cx="284988" cy="1463040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1866900</xdr:colOff>
      <xdr:row>18</xdr:row>
      <xdr:rowOff>7620</xdr:rowOff>
    </xdr:from>
    <xdr:to>
      <xdr:col>2</xdr:col>
      <xdr:colOff>358140</xdr:colOff>
      <xdr:row>21</xdr:row>
      <xdr:rowOff>137160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177540" y="3451860"/>
          <a:ext cx="1897380" cy="701040"/>
        </a:xfrm>
        <a:prstGeom prst="wedgeRectCallout">
          <a:avLst>
            <a:gd name="adj1" fmla="val 57480"/>
            <a:gd name="adj2" fmla="val -7065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VEUNTBL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からの移行データ</a:t>
          </a:r>
          <a:endParaRPr lang="ja-JP" altLang="ja-JP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101.&#12522;&#12499;&#12523;&#12489;\03.&#12486;&#12540;&#12502;&#12523;&#23450;&#32681;&#26360;\&#12522;&#12499;&#12523;&#12489;&#29256;_&#12487;&#12540;&#12479;&#23450;&#32681;&#21462;&#36796;&#36914;&#25431;&#31649;&#29702;.xlsm" TargetMode="External"/><Relationship Id="rId1" Type="http://schemas.openxmlformats.org/officeDocument/2006/relationships/externalLinkPath" Target="&#12522;&#12499;&#12523;&#12489;&#29256;_&#12487;&#12540;&#12479;&#23450;&#32681;&#21462;&#36796;&#36914;&#25431;&#31649;&#2970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属性定義"/>
      <sheetName val="DB2一覧_作業用"/>
      <sheetName val="VSAM一覧_作業用"/>
      <sheetName val="DB2一覧_オリジナル"/>
      <sheetName val="VSAM一覧_オリジナル"/>
      <sheetName val="定義シート"/>
      <sheetName val="VSAM作業用"/>
      <sheetName val="DB2作業用"/>
      <sheetName val="VKSURRY"/>
      <sheetName val="VKCUSTM"/>
      <sheetName val="VKCUIT1"/>
      <sheetName val="VKCUNK1"/>
      <sheetName val="VKCHINM"/>
      <sheetName val="VKKDMST"/>
      <sheetName val="VKACTMV"/>
      <sheetName val="VKHCBKM"/>
      <sheetName val="VKSYDAT"/>
      <sheetName val="VKPERBS"/>
      <sheetName val="RDTENS"/>
      <sheetName val="RDJINJ"/>
      <sheetName val="RDMOTR"/>
      <sheetName val="RDRDST"/>
      <sheetName val="RDITKH"/>
      <sheetName val="RDSYRT"/>
      <sheetName val="RDMALL"/>
      <sheetName val="RDADRN"/>
      <sheetName val="VKSHUTA"/>
      <sheetName val="VKTELUK"/>
      <sheetName val="VKOMST2"/>
      <sheetName val="RDCODE"/>
      <sheetName val="VEUNTBL"/>
      <sheetName val="VKCUNK2"/>
      <sheetName val="VKOMST1"/>
      <sheetName val="RDSJOM"/>
      <sheetName val="雛形"/>
    </sheetNames>
    <definedNames>
      <definedName name="modCreateLoadderCtl"/>
      <definedName name="modCreateSql_Oracle.modCreateSql_Oracle"/>
      <definedName name="modFirs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BEA6B-8035-4B95-9AA4-FE08E5F761A9}">
  <sheetPr codeName="Sheet69"/>
  <dimension ref="A1:AN40"/>
  <sheetViews>
    <sheetView zoomScaleNormal="100" zoomScaleSheetLayoutView="100" workbookViewId="0">
      <selection activeCell="M16" sqref="M16"/>
    </sheetView>
  </sheetViews>
  <sheetFormatPr defaultColWidth="7.36328125" defaultRowHeight="13.2"/>
  <cols>
    <col min="1" max="1" width="4.1796875" style="67" customWidth="1"/>
    <col min="2" max="2" width="17.453125" style="67" customWidth="1"/>
    <col min="3" max="3" width="18.36328125" style="67" customWidth="1"/>
    <col min="4" max="4" width="12.26953125" style="67" bestFit="1" customWidth="1"/>
    <col min="5" max="6" width="3.6328125" style="67" customWidth="1"/>
    <col min="7" max="7" width="3.81640625" style="67" customWidth="1"/>
    <col min="8" max="9" width="3.81640625" style="69" customWidth="1"/>
    <col min="10" max="10" width="4.453125" style="69" bestFit="1" customWidth="1"/>
    <col min="11" max="11" width="5.90625" style="67" bestFit="1" customWidth="1"/>
    <col min="12" max="12" width="16.90625" style="67" customWidth="1"/>
    <col min="13" max="13" width="9.54296875" style="67" customWidth="1"/>
    <col min="14" max="15" width="10.1796875" style="67" customWidth="1"/>
    <col min="16" max="17" width="4.54296875" style="67" bestFit="1" customWidth="1"/>
    <col min="18" max="18" width="15" style="24" bestFit="1" customWidth="1"/>
    <col min="19" max="19" width="15" style="24" customWidth="1"/>
    <col min="20" max="20" width="18.36328125" style="24" customWidth="1"/>
    <col min="21" max="23" width="7.453125" style="24" customWidth="1"/>
    <col min="24" max="24" width="8.7265625" style="24" customWidth="1"/>
    <col min="25" max="40" width="7.453125" style="24" customWidth="1"/>
    <col min="41" max="16384" width="7.36328125" style="67"/>
  </cols>
  <sheetData>
    <row r="1" spans="1:40" s="25" customFormat="1">
      <c r="A1" s="81" t="s">
        <v>52</v>
      </c>
      <c r="B1" s="81"/>
      <c r="C1" s="16" t="s">
        <v>53</v>
      </c>
      <c r="D1" s="17"/>
      <c r="E1" s="18" t="s">
        <v>54</v>
      </c>
      <c r="F1" s="19"/>
      <c r="G1" s="20"/>
      <c r="H1" s="21"/>
      <c r="I1" s="21"/>
      <c r="J1" s="21"/>
      <c r="K1" s="21"/>
      <c r="L1" s="21"/>
      <c r="M1" s="22" t="s">
        <v>55</v>
      </c>
      <c r="N1" s="22" t="s">
        <v>56</v>
      </c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0" s="25" customFormat="1" ht="13.5" customHeight="1">
      <c r="A2" s="82" t="s">
        <v>57</v>
      </c>
      <c r="B2" s="83"/>
      <c r="C2" s="26" t="s">
        <v>58</v>
      </c>
      <c r="D2" s="28"/>
      <c r="E2" s="29" t="s">
        <v>59</v>
      </c>
      <c r="F2" s="30"/>
      <c r="G2" s="31"/>
      <c r="H2" s="32"/>
      <c r="I2" s="32"/>
      <c r="J2" s="32"/>
      <c r="K2" s="32"/>
      <c r="L2" s="33"/>
      <c r="M2" s="34" t="s">
        <v>60</v>
      </c>
      <c r="N2" s="35">
        <v>45427</v>
      </c>
      <c r="O2" s="36"/>
      <c r="P2" s="36"/>
      <c r="Q2" s="36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0" s="25" customFormat="1" ht="13.5" customHeight="1">
      <c r="A3" s="81" t="s">
        <v>61</v>
      </c>
      <c r="B3" s="81"/>
      <c r="C3" s="84" t="s">
        <v>62</v>
      </c>
      <c r="D3" s="85"/>
      <c r="E3" s="37"/>
      <c r="F3" s="38"/>
      <c r="G3" s="38"/>
      <c r="H3" s="38"/>
      <c r="I3" s="38"/>
      <c r="J3" s="38"/>
      <c r="K3" s="38"/>
      <c r="L3" s="39"/>
      <c r="M3" s="40" t="s">
        <v>63</v>
      </c>
      <c r="N3" s="22" t="s">
        <v>64</v>
      </c>
      <c r="O3" s="23"/>
      <c r="P3" s="23"/>
      <c r="Q3" s="23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0" s="25" customFormat="1" ht="13.5" customHeight="1">
      <c r="A4" s="76" t="s">
        <v>65</v>
      </c>
      <c r="B4" s="77"/>
      <c r="C4" s="26" t="s">
        <v>66</v>
      </c>
      <c r="D4" s="41"/>
      <c r="E4" s="37"/>
      <c r="F4" s="38"/>
      <c r="G4" s="38"/>
      <c r="H4" s="38"/>
      <c r="I4" s="38"/>
      <c r="J4" s="38"/>
      <c r="K4" s="38"/>
      <c r="L4" s="42">
        <v>0</v>
      </c>
      <c r="M4" s="34"/>
      <c r="N4" s="35"/>
      <c r="O4" s="36"/>
      <c r="P4" s="36"/>
      <c r="Q4" s="36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0" s="25" customFormat="1" ht="13.5" customHeight="1">
      <c r="A5" s="74" t="s">
        <v>67</v>
      </c>
      <c r="B5" s="75"/>
      <c r="C5" s="74" t="s">
        <v>68</v>
      </c>
      <c r="D5" s="75"/>
      <c r="E5" s="44" t="s">
        <v>69</v>
      </c>
      <c r="F5" s="45"/>
      <c r="G5" s="44"/>
      <c r="H5" s="46"/>
      <c r="I5" s="46" t="s">
        <v>70</v>
      </c>
      <c r="J5" s="46"/>
      <c r="K5" s="45"/>
      <c r="L5" s="47"/>
      <c r="M5" s="48"/>
      <c r="N5" s="48"/>
      <c r="O5" s="23"/>
      <c r="P5" s="23"/>
      <c r="Q5" s="23"/>
      <c r="R5" s="24"/>
      <c r="S5" s="24"/>
      <c r="T5" s="24"/>
      <c r="U5" s="24"/>
      <c r="V5" s="24"/>
      <c r="W5" s="24"/>
      <c r="X5" s="49"/>
      <c r="Y5" s="49"/>
      <c r="Z5" s="49" t="s">
        <v>71</v>
      </c>
      <c r="AA5" s="49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</row>
    <row r="6" spans="1:40" s="25" customFormat="1" ht="13.5" customHeight="1">
      <c r="A6" s="76" t="s">
        <v>65</v>
      </c>
      <c r="B6" s="77"/>
      <c r="C6" s="26" t="s">
        <v>72</v>
      </c>
      <c r="D6" s="27"/>
      <c r="E6" s="78" t="s">
        <v>73</v>
      </c>
      <c r="F6" s="79"/>
      <c r="G6" s="79"/>
      <c r="H6" s="79"/>
      <c r="I6" s="79" t="s">
        <v>74</v>
      </c>
      <c r="J6" s="79"/>
      <c r="K6" s="80"/>
      <c r="L6" s="47"/>
      <c r="M6" s="23"/>
      <c r="N6" s="23"/>
      <c r="O6" s="86" t="s">
        <v>75</v>
      </c>
      <c r="P6" s="86"/>
      <c r="Q6" s="86"/>
      <c r="R6" s="24"/>
      <c r="S6" s="24"/>
      <c r="T6" s="24"/>
      <c r="U6" s="24"/>
      <c r="V6" s="24"/>
      <c r="W6" s="24"/>
      <c r="X6" s="49"/>
      <c r="Y6" s="49" t="s">
        <v>76</v>
      </c>
      <c r="Z6" s="49" t="s">
        <v>77</v>
      </c>
      <c r="AA6" s="49" t="s">
        <v>78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s="25" customFormat="1" ht="4.05" customHeight="1">
      <c r="A7" s="50"/>
      <c r="B7" s="50"/>
      <c r="C7" s="87"/>
      <c r="D7" s="87"/>
      <c r="E7" s="50"/>
      <c r="F7" s="50"/>
      <c r="G7" s="50"/>
      <c r="H7" s="51"/>
      <c r="I7" s="51"/>
      <c r="J7" s="51"/>
      <c r="K7" s="50"/>
      <c r="L7" s="52"/>
      <c r="M7" s="52"/>
      <c r="N7" s="52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</row>
    <row r="8" spans="1:40" s="25" customFormat="1" ht="12.75" customHeight="1">
      <c r="A8" s="22" t="s">
        <v>79</v>
      </c>
      <c r="B8" s="22" t="s">
        <v>80</v>
      </c>
      <c r="C8" s="22" t="s">
        <v>81</v>
      </c>
      <c r="D8" s="22" t="s">
        <v>82</v>
      </c>
      <c r="E8" s="22" t="s">
        <v>83</v>
      </c>
      <c r="F8" s="22" t="s">
        <v>84</v>
      </c>
      <c r="G8" s="22" t="s">
        <v>85</v>
      </c>
      <c r="H8" s="22" t="s">
        <v>86</v>
      </c>
      <c r="I8" s="22" t="s">
        <v>87</v>
      </c>
      <c r="J8" s="22" t="s">
        <v>88</v>
      </c>
      <c r="K8" s="43" t="s">
        <v>89</v>
      </c>
      <c r="L8" s="74" t="s">
        <v>90</v>
      </c>
      <c r="M8" s="91"/>
      <c r="N8" s="92"/>
      <c r="O8" s="45" t="s">
        <v>91</v>
      </c>
      <c r="P8" s="45" t="s">
        <v>92</v>
      </c>
      <c r="Q8" s="45" t="s">
        <v>93</v>
      </c>
      <c r="R8" s="22" t="s">
        <v>94</v>
      </c>
      <c r="S8" s="22" t="s">
        <v>95</v>
      </c>
      <c r="T8" s="22" t="s">
        <v>96</v>
      </c>
      <c r="U8" s="22" t="s">
        <v>97</v>
      </c>
      <c r="V8" s="22" t="s">
        <v>98</v>
      </c>
      <c r="W8" s="22" t="s">
        <v>99</v>
      </c>
      <c r="X8" s="49"/>
      <c r="Y8" s="49"/>
      <c r="Z8" s="49"/>
      <c r="AA8" s="49"/>
      <c r="AB8" s="24" t="s">
        <v>100</v>
      </c>
      <c r="AC8" s="24" t="s">
        <v>101</v>
      </c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</row>
    <row r="9" spans="1:40" s="66" customFormat="1" ht="12.75" customHeight="1">
      <c r="A9" s="53">
        <f t="shared" ref="A9:A24" si="0">ROW()-8</f>
        <v>1</v>
      </c>
      <c r="B9" s="54" t="s">
        <v>102</v>
      </c>
      <c r="C9" s="54" t="s">
        <v>103</v>
      </c>
      <c r="D9" s="55" t="s">
        <v>104</v>
      </c>
      <c r="E9" s="56"/>
      <c r="F9" s="56"/>
      <c r="G9" s="57"/>
      <c r="H9" s="57"/>
      <c r="I9" s="57"/>
      <c r="J9" s="57"/>
      <c r="K9" s="58">
        <f t="shared" ref="K9:K24" si="1">IF(D9&lt;&gt;"",IF(D9="Decimal", 0,  "' '"), "")</f>
        <v>0</v>
      </c>
      <c r="L9" s="59" t="s">
        <v>105</v>
      </c>
      <c r="M9" s="60"/>
      <c r="N9" s="61"/>
      <c r="O9" s="61"/>
      <c r="P9" s="61"/>
      <c r="Q9" s="61"/>
      <c r="R9" s="62"/>
      <c r="S9" s="63"/>
      <c r="T9" s="54"/>
      <c r="U9" s="64"/>
      <c r="V9" s="65"/>
      <c r="W9" s="65"/>
      <c r="X9" s="49"/>
      <c r="Y9" s="49">
        <v>1</v>
      </c>
      <c r="Z9" s="49"/>
      <c r="AA9" s="49"/>
      <c r="AB9" s="49" t="s">
        <v>106</v>
      </c>
      <c r="AC9" s="24">
        <f>COUNTIF($C$9:$C$221, C9)</f>
        <v>1</v>
      </c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s="66" customFormat="1" ht="12.75" customHeight="1">
      <c r="A10" s="53">
        <f t="shared" si="0"/>
        <v>2</v>
      </c>
      <c r="B10" s="54" t="s">
        <v>107</v>
      </c>
      <c r="C10" s="54" t="s">
        <v>108</v>
      </c>
      <c r="D10" s="55" t="s">
        <v>109</v>
      </c>
      <c r="E10" s="56">
        <v>2</v>
      </c>
      <c r="F10" s="56"/>
      <c r="G10" s="57">
        <f>IF(E10&lt;&gt;"",Y9, "")</f>
        <v>1</v>
      </c>
      <c r="H10" s="57"/>
      <c r="I10" s="57"/>
      <c r="J10" s="57"/>
      <c r="K10" s="58" t="str">
        <f t="shared" si="1"/>
        <v>' '</v>
      </c>
      <c r="L10" s="59"/>
      <c r="M10" s="60"/>
      <c r="N10" s="61"/>
      <c r="O10" s="61" t="s">
        <v>110</v>
      </c>
      <c r="P10" s="61">
        <v>2</v>
      </c>
      <c r="Q10" s="61"/>
      <c r="R10" s="62"/>
      <c r="S10" s="63"/>
      <c r="T10" s="54"/>
      <c r="U10" s="64"/>
      <c r="V10" s="65"/>
      <c r="W10" s="65"/>
      <c r="X10" s="49">
        <f>IF(E10="","",COUNTA(D$9:$D10)-COUNTIFS(D$9:$D10,"",D$9:$D10,"=*"))</f>
        <v>2</v>
      </c>
      <c r="Y10" s="49">
        <f>IF(E10 &lt;&gt;"", IF(D10= "Decimal",Y9+AA10,Y9+Z10), Y9)</f>
        <v>4</v>
      </c>
      <c r="Z10" s="49">
        <f>IF(E10&lt;&gt;"", E10+1, "")</f>
        <v>3</v>
      </c>
      <c r="AA10" s="49">
        <f>IF(E10&lt;&gt;"",IF(F10&lt;&gt;"",E10+2,E10+1),"")</f>
        <v>3</v>
      </c>
      <c r="AB10" s="49"/>
      <c r="AC10" s="24">
        <f t="shared" ref="AC10:AC24" si="2">COUNTIF($C$9:$C$221, C10)</f>
        <v>1</v>
      </c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</row>
    <row r="11" spans="1:40" s="66" customFormat="1" ht="12.75" customHeight="1">
      <c r="A11" s="53">
        <f t="shared" si="0"/>
        <v>3</v>
      </c>
      <c r="B11" s="54" t="s">
        <v>111</v>
      </c>
      <c r="C11" s="54" t="s">
        <v>112</v>
      </c>
      <c r="D11" s="55" t="s">
        <v>113</v>
      </c>
      <c r="E11" s="56">
        <v>5</v>
      </c>
      <c r="F11" s="56">
        <v>0</v>
      </c>
      <c r="G11" s="57">
        <f t="shared" ref="G11:G15" si="3">IF(E11&lt;&gt;"",Y10, "")</f>
        <v>4</v>
      </c>
      <c r="H11" s="57"/>
      <c r="I11" s="57"/>
      <c r="J11" s="57"/>
      <c r="K11" s="58">
        <f t="shared" si="1"/>
        <v>0</v>
      </c>
      <c r="L11" s="59"/>
      <c r="M11" s="60"/>
      <c r="N11" s="61"/>
      <c r="O11" s="61" t="s">
        <v>114</v>
      </c>
      <c r="P11" s="61">
        <v>5</v>
      </c>
      <c r="Q11" s="61"/>
      <c r="R11" s="62"/>
      <c r="S11" s="63"/>
      <c r="T11" s="54"/>
      <c r="U11" s="64"/>
      <c r="V11" s="65"/>
      <c r="W11" s="65"/>
      <c r="X11" s="49">
        <f>IF(E11="","",COUNTA(D$9:$D11)-COUNTIFS(D$9:$D11,"",D$9:$D11,"=*"))</f>
        <v>3</v>
      </c>
      <c r="Y11" s="49">
        <f t="shared" ref="Y11:Y15" si="4">IF(E11 &lt;&gt;"", IF(D11= "Decimal",Y10+AA11,Y10+Z11), Y10)</f>
        <v>11</v>
      </c>
      <c r="Z11" s="49">
        <f t="shared" ref="Z11:Z15" si="5">IF(E11&lt;&gt;"", E11+1, "")</f>
        <v>6</v>
      </c>
      <c r="AA11" s="49">
        <f t="shared" ref="AA11:AA15" si="6">IF(E11&lt;&gt;"",IF(F11&lt;&gt;"",E11+2,E11+1),"")</f>
        <v>7</v>
      </c>
      <c r="AB11" s="49"/>
      <c r="AC11" s="24">
        <f t="shared" si="2"/>
        <v>1</v>
      </c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 s="66" customFormat="1" ht="12.75" customHeight="1">
      <c r="A12" s="53">
        <f t="shared" si="0"/>
        <v>4</v>
      </c>
      <c r="B12" s="54" t="s">
        <v>115</v>
      </c>
      <c r="C12" s="54" t="s">
        <v>116</v>
      </c>
      <c r="D12" s="55" t="s">
        <v>113</v>
      </c>
      <c r="E12" s="56">
        <v>5</v>
      </c>
      <c r="F12" s="56">
        <v>0</v>
      </c>
      <c r="G12" s="57">
        <f t="shared" si="3"/>
        <v>11</v>
      </c>
      <c r="H12" s="57"/>
      <c r="I12" s="57"/>
      <c r="J12" s="57"/>
      <c r="K12" s="58">
        <f t="shared" si="1"/>
        <v>0</v>
      </c>
      <c r="L12" s="59"/>
      <c r="M12" s="60"/>
      <c r="N12" s="61"/>
      <c r="O12" s="61" t="s">
        <v>114</v>
      </c>
      <c r="P12" s="61">
        <v>5</v>
      </c>
      <c r="Q12" s="61"/>
      <c r="R12" s="62"/>
      <c r="S12" s="63"/>
      <c r="T12" s="54"/>
      <c r="U12" s="64"/>
      <c r="V12" s="65"/>
      <c r="W12" s="65"/>
      <c r="X12" s="49">
        <f>IF(E12="","",COUNTA(D$9:$D12)-COUNTIFS(D$9:$D12,"",D$9:$D12,"=*"))</f>
        <v>4</v>
      </c>
      <c r="Y12" s="49">
        <f t="shared" si="4"/>
        <v>18</v>
      </c>
      <c r="Z12" s="49">
        <f t="shared" si="5"/>
        <v>6</v>
      </c>
      <c r="AA12" s="49">
        <f t="shared" si="6"/>
        <v>7</v>
      </c>
      <c r="AB12" s="49"/>
      <c r="AC12" s="24">
        <f t="shared" si="2"/>
        <v>1</v>
      </c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</row>
    <row r="13" spans="1:40" s="66" customFormat="1" ht="12.75" customHeight="1">
      <c r="A13" s="53">
        <f t="shared" si="0"/>
        <v>5</v>
      </c>
      <c r="B13" s="54" t="s">
        <v>117</v>
      </c>
      <c r="C13" s="54" t="s">
        <v>118</v>
      </c>
      <c r="D13" s="55" t="s">
        <v>113</v>
      </c>
      <c r="E13" s="56">
        <v>6</v>
      </c>
      <c r="F13" s="56">
        <v>0</v>
      </c>
      <c r="G13" s="57">
        <f t="shared" si="3"/>
        <v>18</v>
      </c>
      <c r="H13" s="57"/>
      <c r="I13" s="57"/>
      <c r="J13" s="57"/>
      <c r="K13" s="58">
        <f t="shared" si="1"/>
        <v>0</v>
      </c>
      <c r="L13" s="59"/>
      <c r="M13" s="60"/>
      <c r="N13" s="61"/>
      <c r="O13" s="61" t="s">
        <v>114</v>
      </c>
      <c r="P13" s="61">
        <v>6</v>
      </c>
      <c r="Q13" s="61"/>
      <c r="R13" s="62"/>
      <c r="S13" s="63"/>
      <c r="T13" s="54"/>
      <c r="U13" s="64"/>
      <c r="V13" s="65"/>
      <c r="W13" s="65"/>
      <c r="X13" s="49">
        <f>IF(E13="","",COUNTA(D$9:$D13)-COUNTIFS(D$9:$D13,"",D$9:$D13,"=*"))</f>
        <v>5</v>
      </c>
      <c r="Y13" s="49">
        <f t="shared" si="4"/>
        <v>26</v>
      </c>
      <c r="Z13" s="49">
        <f t="shared" si="5"/>
        <v>7</v>
      </c>
      <c r="AA13" s="49">
        <f t="shared" si="6"/>
        <v>8</v>
      </c>
      <c r="AB13" s="49"/>
      <c r="AC13" s="24">
        <f t="shared" si="2"/>
        <v>1</v>
      </c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1:40" s="66" customFormat="1" ht="12.75" customHeight="1">
      <c r="A14" s="53">
        <f t="shared" si="0"/>
        <v>6</v>
      </c>
      <c r="B14" s="54" t="s">
        <v>119</v>
      </c>
      <c r="C14" s="54" t="s">
        <v>120</v>
      </c>
      <c r="D14" s="55" t="s">
        <v>109</v>
      </c>
      <c r="E14" s="56">
        <v>1</v>
      </c>
      <c r="F14" s="56"/>
      <c r="G14" s="57">
        <f t="shared" si="3"/>
        <v>26</v>
      </c>
      <c r="H14" s="57"/>
      <c r="I14" s="57"/>
      <c r="J14" s="57"/>
      <c r="K14" s="58" t="str">
        <f t="shared" si="1"/>
        <v>' '</v>
      </c>
      <c r="L14" s="59" t="s">
        <v>121</v>
      </c>
      <c r="M14" s="60"/>
      <c r="N14" s="61"/>
      <c r="O14" s="61" t="s">
        <v>110</v>
      </c>
      <c r="P14" s="61">
        <v>1</v>
      </c>
      <c r="Q14" s="61"/>
      <c r="R14" s="62"/>
      <c r="S14" s="63"/>
      <c r="T14" s="54"/>
      <c r="U14" s="64"/>
      <c r="V14" s="65"/>
      <c r="W14" s="65"/>
      <c r="X14" s="49">
        <f>IF(E14="","",COUNTA(D$9:$D14)-COUNTIFS(D$9:$D14,"",D$9:$D14,"=*"))</f>
        <v>6</v>
      </c>
      <c r="Y14" s="49">
        <f t="shared" si="4"/>
        <v>28</v>
      </c>
      <c r="Z14" s="49">
        <f t="shared" si="5"/>
        <v>2</v>
      </c>
      <c r="AA14" s="49">
        <f t="shared" si="6"/>
        <v>2</v>
      </c>
      <c r="AB14" s="49"/>
      <c r="AC14" s="24">
        <f t="shared" si="2"/>
        <v>1</v>
      </c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</row>
    <row r="15" spans="1:40" s="66" customFormat="1" ht="12.75" customHeight="1">
      <c r="A15" s="53">
        <f t="shared" si="0"/>
        <v>7</v>
      </c>
      <c r="B15" s="54" t="s">
        <v>122</v>
      </c>
      <c r="C15" s="54" t="s">
        <v>123</v>
      </c>
      <c r="D15" s="55" t="s">
        <v>113</v>
      </c>
      <c r="E15" s="56">
        <v>5</v>
      </c>
      <c r="F15" s="56">
        <v>0</v>
      </c>
      <c r="G15" s="57">
        <f t="shared" si="3"/>
        <v>28</v>
      </c>
      <c r="H15" s="57"/>
      <c r="I15" s="57"/>
      <c r="J15" s="57"/>
      <c r="K15" s="58">
        <f t="shared" si="1"/>
        <v>0</v>
      </c>
      <c r="L15" s="73" t="s">
        <v>166</v>
      </c>
      <c r="M15" s="60"/>
      <c r="N15" s="61"/>
      <c r="O15" s="61" t="s">
        <v>114</v>
      </c>
      <c r="P15" s="61">
        <v>5</v>
      </c>
      <c r="Q15" s="61"/>
      <c r="R15" s="62"/>
      <c r="S15" s="63"/>
      <c r="T15" s="54"/>
      <c r="U15" s="64"/>
      <c r="V15" s="65"/>
      <c r="W15" s="65"/>
      <c r="X15" s="49">
        <f>IF(E15="","",COUNTA(D$9:$D15)-COUNTIFS(D$9:$D15,"",D$9:$D15,"=*"))</f>
        <v>7</v>
      </c>
      <c r="Y15" s="49">
        <f t="shared" si="4"/>
        <v>35</v>
      </c>
      <c r="Z15" s="49">
        <f t="shared" si="5"/>
        <v>6</v>
      </c>
      <c r="AA15" s="49">
        <f t="shared" si="6"/>
        <v>7</v>
      </c>
      <c r="AB15" s="49"/>
      <c r="AC15" s="24">
        <f t="shared" si="2"/>
        <v>1</v>
      </c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</row>
    <row r="16" spans="1:40" s="66" customFormat="1" ht="12.75" customHeight="1">
      <c r="A16" s="53">
        <f t="shared" si="0"/>
        <v>8</v>
      </c>
      <c r="B16" s="54" t="s">
        <v>124</v>
      </c>
      <c r="C16" s="54" t="s">
        <v>125</v>
      </c>
      <c r="D16" s="55" t="s">
        <v>126</v>
      </c>
      <c r="E16" s="56">
        <v>6</v>
      </c>
      <c r="F16" s="56"/>
      <c r="G16" s="57"/>
      <c r="H16" s="57"/>
      <c r="I16" s="57"/>
      <c r="J16" s="57"/>
      <c r="K16" s="58" t="s">
        <v>127</v>
      </c>
      <c r="L16" s="59" t="s">
        <v>128</v>
      </c>
      <c r="M16" s="60"/>
      <c r="N16" s="61"/>
      <c r="O16" s="61"/>
      <c r="P16" s="61"/>
      <c r="Q16" s="61"/>
      <c r="R16" s="62"/>
      <c r="S16" s="63"/>
      <c r="T16" s="54"/>
      <c r="U16" s="64"/>
      <c r="V16" s="65"/>
      <c r="W16" s="65"/>
      <c r="X16" s="49"/>
      <c r="Y16" s="49"/>
      <c r="Z16" s="49"/>
      <c r="AA16" s="49"/>
      <c r="AB16" s="49" t="s">
        <v>106</v>
      </c>
      <c r="AC16" s="24">
        <f t="shared" si="2"/>
        <v>1</v>
      </c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</row>
    <row r="17" spans="1:40" s="66" customFormat="1" ht="12.75" customHeight="1">
      <c r="A17" s="53">
        <f t="shared" si="0"/>
        <v>9</v>
      </c>
      <c r="B17" s="54" t="s">
        <v>129</v>
      </c>
      <c r="C17" s="54" t="s">
        <v>130</v>
      </c>
      <c r="D17" s="55" t="s">
        <v>131</v>
      </c>
      <c r="E17" s="56">
        <v>15</v>
      </c>
      <c r="F17" s="56"/>
      <c r="G17" s="57"/>
      <c r="H17" s="57"/>
      <c r="I17" s="57"/>
      <c r="J17" s="57"/>
      <c r="K17" s="58" t="str">
        <f t="shared" si="1"/>
        <v>' '</v>
      </c>
      <c r="L17" s="59" t="s">
        <v>132</v>
      </c>
      <c r="M17" s="60"/>
      <c r="N17" s="61"/>
      <c r="O17" s="61"/>
      <c r="P17" s="61"/>
      <c r="Q17" s="61"/>
      <c r="R17" s="62"/>
      <c r="S17" s="63"/>
      <c r="T17" s="54"/>
      <c r="U17" s="64"/>
      <c r="V17" s="65"/>
      <c r="W17" s="65"/>
      <c r="X17" s="49"/>
      <c r="Y17" s="49"/>
      <c r="Z17" s="49"/>
      <c r="AA17" s="49"/>
      <c r="AB17" s="49" t="s">
        <v>106</v>
      </c>
      <c r="AC17" s="24">
        <f t="shared" si="2"/>
        <v>1</v>
      </c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s="66" customFormat="1" ht="12.75" customHeight="1">
      <c r="A18" s="53">
        <f t="shared" si="0"/>
        <v>10</v>
      </c>
      <c r="B18" s="54" t="s">
        <v>133</v>
      </c>
      <c r="C18" s="54" t="s">
        <v>134</v>
      </c>
      <c r="D18" s="55" t="s">
        <v>131</v>
      </c>
      <c r="E18" s="56">
        <v>6</v>
      </c>
      <c r="F18" s="56"/>
      <c r="G18" s="57"/>
      <c r="H18" s="57"/>
      <c r="I18" s="57"/>
      <c r="J18" s="57"/>
      <c r="K18" s="58" t="str">
        <f t="shared" si="1"/>
        <v>' '</v>
      </c>
      <c r="L18" s="59" t="s">
        <v>135</v>
      </c>
      <c r="M18" s="60"/>
      <c r="N18" s="61"/>
      <c r="O18" s="61"/>
      <c r="P18" s="61"/>
      <c r="Q18" s="61"/>
      <c r="R18" s="62"/>
      <c r="S18" s="63"/>
      <c r="T18" s="54"/>
      <c r="U18" s="64"/>
      <c r="V18" s="65"/>
      <c r="W18" s="65"/>
      <c r="X18" s="49"/>
      <c r="Y18" s="49"/>
      <c r="Z18" s="49"/>
      <c r="AA18" s="49"/>
      <c r="AB18" s="49" t="s">
        <v>106</v>
      </c>
      <c r="AC18" s="24">
        <f t="shared" si="2"/>
        <v>1</v>
      </c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</row>
    <row r="19" spans="1:40" s="66" customFormat="1" ht="12.75" customHeight="1">
      <c r="A19" s="53">
        <f t="shared" si="0"/>
        <v>11</v>
      </c>
      <c r="B19" s="54" t="s">
        <v>136</v>
      </c>
      <c r="C19" s="54" t="s">
        <v>137</v>
      </c>
      <c r="D19" s="55" t="s">
        <v>131</v>
      </c>
      <c r="E19" s="56">
        <v>8</v>
      </c>
      <c r="F19" s="56"/>
      <c r="G19" s="57"/>
      <c r="H19" s="57"/>
      <c r="I19" s="57"/>
      <c r="J19" s="57"/>
      <c r="K19" s="58" t="str">
        <f t="shared" si="1"/>
        <v>' '</v>
      </c>
      <c r="L19" s="59" t="s">
        <v>138</v>
      </c>
      <c r="M19" s="60"/>
      <c r="N19" s="61"/>
      <c r="O19" s="61"/>
      <c r="P19" s="61"/>
      <c r="Q19" s="61"/>
      <c r="R19" s="62"/>
      <c r="S19" s="63"/>
      <c r="T19" s="54"/>
      <c r="U19" s="64"/>
      <c r="V19" s="65"/>
      <c r="W19" s="65"/>
      <c r="X19" s="49"/>
      <c r="Y19" s="49"/>
      <c r="Z19" s="49"/>
      <c r="AA19" s="49"/>
      <c r="AB19" s="49" t="s">
        <v>106</v>
      </c>
      <c r="AC19" s="24">
        <f t="shared" si="2"/>
        <v>1</v>
      </c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</row>
    <row r="20" spans="1:40" s="66" customFormat="1" ht="12.75" customHeight="1">
      <c r="A20" s="53">
        <f t="shared" si="0"/>
        <v>12</v>
      </c>
      <c r="B20" s="54" t="s">
        <v>139</v>
      </c>
      <c r="C20" s="54" t="s">
        <v>140</v>
      </c>
      <c r="D20" s="55" t="s">
        <v>126</v>
      </c>
      <c r="E20" s="56">
        <v>6</v>
      </c>
      <c r="F20" s="56"/>
      <c r="G20" s="57"/>
      <c r="H20" s="57"/>
      <c r="I20" s="57"/>
      <c r="J20" s="57"/>
      <c r="K20" s="58" t="s">
        <v>127</v>
      </c>
      <c r="L20" s="59" t="s">
        <v>141</v>
      </c>
      <c r="M20" s="60"/>
      <c r="N20" s="61"/>
      <c r="O20" s="61"/>
      <c r="P20" s="61"/>
      <c r="Q20" s="61"/>
      <c r="R20" s="62"/>
      <c r="S20" s="63"/>
      <c r="T20" s="54"/>
      <c r="U20" s="64"/>
      <c r="V20" s="65"/>
      <c r="W20" s="65"/>
      <c r="X20" s="49"/>
      <c r="Y20" s="49"/>
      <c r="Z20" s="49"/>
      <c r="AA20" s="49"/>
      <c r="AB20" s="49" t="s">
        <v>106</v>
      </c>
      <c r="AC20" s="24">
        <f t="shared" si="2"/>
        <v>1</v>
      </c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</row>
    <row r="21" spans="1:40" s="66" customFormat="1" ht="12.75" customHeight="1">
      <c r="A21" s="53">
        <f t="shared" si="0"/>
        <v>13</v>
      </c>
      <c r="B21" s="54" t="s">
        <v>142</v>
      </c>
      <c r="C21" s="54" t="s">
        <v>143</v>
      </c>
      <c r="D21" s="55" t="s">
        <v>131</v>
      </c>
      <c r="E21" s="56">
        <v>15</v>
      </c>
      <c r="F21" s="56"/>
      <c r="G21" s="57"/>
      <c r="H21" s="57"/>
      <c r="I21" s="57"/>
      <c r="J21" s="57"/>
      <c r="K21" s="58" t="str">
        <f t="shared" si="1"/>
        <v>' '</v>
      </c>
      <c r="L21" s="59" t="s">
        <v>144</v>
      </c>
      <c r="M21" s="60"/>
      <c r="N21" s="61"/>
      <c r="O21" s="61"/>
      <c r="P21" s="61"/>
      <c r="Q21" s="61"/>
      <c r="R21" s="62"/>
      <c r="S21" s="63"/>
      <c r="T21" s="54"/>
      <c r="U21" s="64"/>
      <c r="V21" s="65"/>
      <c r="W21" s="65"/>
      <c r="X21" s="49"/>
      <c r="Y21" s="49"/>
      <c r="Z21" s="49"/>
      <c r="AA21" s="49"/>
      <c r="AB21" s="49" t="s">
        <v>106</v>
      </c>
      <c r="AC21" s="24">
        <f t="shared" si="2"/>
        <v>1</v>
      </c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</row>
    <row r="22" spans="1:40" s="66" customFormat="1" ht="12.75" customHeight="1">
      <c r="A22" s="53">
        <f t="shared" si="0"/>
        <v>14</v>
      </c>
      <c r="B22" s="54" t="s">
        <v>145</v>
      </c>
      <c r="C22" s="54" t="s">
        <v>146</v>
      </c>
      <c r="D22" s="55" t="s">
        <v>131</v>
      </c>
      <c r="E22" s="56">
        <v>6</v>
      </c>
      <c r="F22" s="56"/>
      <c r="G22" s="57"/>
      <c r="H22" s="57"/>
      <c r="I22" s="57"/>
      <c r="J22" s="57"/>
      <c r="K22" s="58" t="str">
        <f t="shared" si="1"/>
        <v>' '</v>
      </c>
      <c r="L22" s="59" t="s">
        <v>147</v>
      </c>
      <c r="M22" s="60"/>
      <c r="N22" s="61"/>
      <c r="O22" s="61"/>
      <c r="P22" s="61"/>
      <c r="Q22" s="61"/>
      <c r="R22" s="62"/>
      <c r="S22" s="63"/>
      <c r="T22" s="54"/>
      <c r="U22" s="64"/>
      <c r="V22" s="65"/>
      <c r="W22" s="65"/>
      <c r="X22" s="49"/>
      <c r="Y22" s="49"/>
      <c r="Z22" s="49"/>
      <c r="AA22" s="49"/>
      <c r="AB22" s="49" t="s">
        <v>106</v>
      </c>
      <c r="AC22" s="24">
        <f t="shared" si="2"/>
        <v>1</v>
      </c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</row>
    <row r="23" spans="1:40" s="66" customFormat="1" ht="12.75" customHeight="1">
      <c r="A23" s="53">
        <f t="shared" si="0"/>
        <v>15</v>
      </c>
      <c r="B23" s="54" t="s">
        <v>148</v>
      </c>
      <c r="C23" s="54" t="s">
        <v>149</v>
      </c>
      <c r="D23" s="55" t="s">
        <v>131</v>
      </c>
      <c r="E23" s="56">
        <v>8</v>
      </c>
      <c r="F23" s="56"/>
      <c r="G23" s="57"/>
      <c r="H23" s="57"/>
      <c r="I23" s="57"/>
      <c r="J23" s="57"/>
      <c r="K23" s="58" t="str">
        <f t="shared" si="1"/>
        <v>' '</v>
      </c>
      <c r="L23" s="59" t="s">
        <v>150</v>
      </c>
      <c r="M23" s="60"/>
      <c r="N23" s="61"/>
      <c r="O23" s="61"/>
      <c r="P23" s="61"/>
      <c r="Q23" s="61"/>
      <c r="R23" s="62"/>
      <c r="S23" s="63"/>
      <c r="T23" s="54"/>
      <c r="U23" s="64"/>
      <c r="V23" s="65"/>
      <c r="W23" s="65"/>
      <c r="X23" s="49"/>
      <c r="Y23" s="49"/>
      <c r="Z23" s="49"/>
      <c r="AA23" s="49"/>
      <c r="AB23" s="49" t="s">
        <v>106</v>
      </c>
      <c r="AC23" s="24">
        <f t="shared" si="2"/>
        <v>1</v>
      </c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s="66" customFormat="1" ht="12.75" customHeight="1">
      <c r="A24" s="53">
        <f t="shared" si="0"/>
        <v>16</v>
      </c>
      <c r="B24" s="54" t="s">
        <v>151</v>
      </c>
      <c r="C24" s="54" t="s">
        <v>152</v>
      </c>
      <c r="D24" s="55" t="s">
        <v>104</v>
      </c>
      <c r="E24" s="56"/>
      <c r="F24" s="56"/>
      <c r="G24" s="57"/>
      <c r="H24" s="57"/>
      <c r="I24" s="57"/>
      <c r="J24" s="57"/>
      <c r="K24" s="58">
        <f t="shared" si="1"/>
        <v>0</v>
      </c>
      <c r="L24" s="59" t="s">
        <v>153</v>
      </c>
      <c r="M24" s="60"/>
      <c r="N24" s="61"/>
      <c r="O24" s="61"/>
      <c r="P24" s="61"/>
      <c r="Q24" s="61"/>
      <c r="R24" s="62"/>
      <c r="S24" s="63"/>
      <c r="T24" s="54"/>
      <c r="U24" s="64"/>
      <c r="V24" s="65"/>
      <c r="W24" s="65"/>
      <c r="X24" s="49"/>
      <c r="Y24" s="49"/>
      <c r="Z24" s="49"/>
      <c r="AA24" s="49"/>
      <c r="AB24" s="49" t="s">
        <v>106</v>
      </c>
      <c r="AC24" s="24">
        <f t="shared" si="2"/>
        <v>1</v>
      </c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6" spans="1:40">
      <c r="H26" s="67"/>
      <c r="I26" s="67"/>
      <c r="J26" s="67"/>
      <c r="R26" s="67"/>
      <c r="S26" s="67"/>
      <c r="T26" s="67"/>
      <c r="U26" s="67"/>
      <c r="V26" s="67"/>
      <c r="W26" s="67"/>
    </row>
    <row r="28" spans="1:40">
      <c r="A28" s="68" t="s">
        <v>154</v>
      </c>
    </row>
    <row r="29" spans="1:40" s="25" customFormat="1" ht="12.75" customHeight="1">
      <c r="A29" s="22" t="s">
        <v>79</v>
      </c>
      <c r="B29" s="22" t="s">
        <v>155</v>
      </c>
      <c r="C29" s="74" t="s">
        <v>156</v>
      </c>
      <c r="D29" s="93"/>
      <c r="E29" s="93"/>
      <c r="F29" s="75"/>
      <c r="G29" s="70"/>
      <c r="H29" s="93"/>
      <c r="I29" s="93"/>
      <c r="J29" s="93"/>
      <c r="K29" s="75"/>
      <c r="L29" s="74" t="s">
        <v>157</v>
      </c>
      <c r="M29" s="91"/>
      <c r="N29" s="92"/>
      <c r="O29" s="66"/>
      <c r="P29" s="66"/>
      <c r="Q29" s="66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s="66" customFormat="1" ht="12.75" customHeight="1">
      <c r="A30" s="53"/>
      <c r="B30" s="54"/>
      <c r="C30" s="88"/>
      <c r="D30" s="89"/>
      <c r="E30" s="89"/>
      <c r="F30" s="90"/>
      <c r="G30" s="71"/>
      <c r="H30" s="89"/>
      <c r="I30" s="89"/>
      <c r="J30" s="89"/>
      <c r="K30" s="90"/>
      <c r="L30" s="88"/>
      <c r="M30" s="89"/>
      <c r="N30" s="90"/>
      <c r="O30" s="72"/>
      <c r="P30" s="72"/>
      <c r="Q30" s="72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s="66" customFormat="1" ht="12.75" customHeight="1">
      <c r="A31" s="53"/>
      <c r="B31" s="54"/>
      <c r="C31" s="88"/>
      <c r="D31" s="89"/>
      <c r="E31" s="89"/>
      <c r="F31" s="90"/>
      <c r="G31" s="71"/>
      <c r="H31" s="89"/>
      <c r="I31" s="89"/>
      <c r="J31" s="89"/>
      <c r="K31" s="90"/>
      <c r="L31" s="88"/>
      <c r="M31" s="89"/>
      <c r="N31" s="90"/>
      <c r="O31" s="72"/>
      <c r="P31" s="72"/>
      <c r="Q31" s="72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3" spans="1:6">
      <c r="A33" s="68" t="s">
        <v>158</v>
      </c>
    </row>
    <row r="34" spans="1:6">
      <c r="A34" s="22" t="s">
        <v>79</v>
      </c>
      <c r="B34" s="22"/>
      <c r="C34" s="74"/>
      <c r="D34" s="93"/>
      <c r="E34" s="93"/>
      <c r="F34" s="75"/>
    </row>
    <row r="35" spans="1:6">
      <c r="A35" s="67">
        <v>1</v>
      </c>
      <c r="B35" s="67" t="s">
        <v>159</v>
      </c>
      <c r="C35" s="67" t="s">
        <v>160</v>
      </c>
    </row>
    <row r="36" spans="1:6">
      <c r="A36" s="67">
        <v>2</v>
      </c>
      <c r="B36" s="67" t="s">
        <v>56</v>
      </c>
      <c r="C36" s="67" t="s">
        <v>161</v>
      </c>
    </row>
    <row r="37" spans="1:6">
      <c r="A37" s="67">
        <v>3</v>
      </c>
      <c r="B37" s="67" t="s">
        <v>55</v>
      </c>
      <c r="C37" s="67" t="s">
        <v>162</v>
      </c>
    </row>
    <row r="38" spans="1:6">
      <c r="A38" s="67">
        <v>4</v>
      </c>
      <c r="B38" s="67" t="s">
        <v>163</v>
      </c>
    </row>
    <row r="39" spans="1:6">
      <c r="A39" s="67">
        <v>5</v>
      </c>
      <c r="B39" s="67" t="s">
        <v>164</v>
      </c>
    </row>
    <row r="40" spans="1:6">
      <c r="A40" s="67">
        <v>6</v>
      </c>
      <c r="B40" s="67" t="s">
        <v>165</v>
      </c>
    </row>
  </sheetData>
  <mergeCells count="23">
    <mergeCell ref="C34:F34"/>
    <mergeCell ref="C29:F29"/>
    <mergeCell ref="H29:K29"/>
    <mergeCell ref="L29:N29"/>
    <mergeCell ref="C30:F30"/>
    <mergeCell ref="H30:K30"/>
    <mergeCell ref="L30:N30"/>
    <mergeCell ref="O6:Q6"/>
    <mergeCell ref="C7:D7"/>
    <mergeCell ref="C31:F31"/>
    <mergeCell ref="H31:K31"/>
    <mergeCell ref="L31:N31"/>
    <mergeCell ref="L8:N8"/>
    <mergeCell ref="A1:B1"/>
    <mergeCell ref="A2:B2"/>
    <mergeCell ref="A3:B3"/>
    <mergeCell ref="C3:D3"/>
    <mergeCell ref="A4:B4"/>
    <mergeCell ref="A5:B5"/>
    <mergeCell ref="C5:D5"/>
    <mergeCell ref="A6:B6"/>
    <mergeCell ref="E6:H6"/>
    <mergeCell ref="I6:K6"/>
  </mergeCells>
  <phoneticPr fontId="2"/>
  <conditionalFormatting sqref="A9:C24">
    <cfRule type="expression" dxfId="4" priority="3" stopIfTrue="1">
      <formula>$E9=""</formula>
    </cfRule>
  </conditionalFormatting>
  <conditionalFormatting sqref="C9:C24">
    <cfRule type="expression" dxfId="3" priority="2">
      <formula>$AC9&gt;1</formula>
    </cfRule>
  </conditionalFormatting>
  <conditionalFormatting sqref="D9:W23">
    <cfRule type="expression" dxfId="2" priority="1" stopIfTrue="1">
      <formula>$E9=""</formula>
    </cfRule>
  </conditionalFormatting>
  <conditionalFormatting sqref="D24:W24">
    <cfRule type="expression" dxfId="1" priority="18" stopIfTrue="1">
      <formula>$E24=""</formula>
    </cfRule>
  </conditionalFormatting>
  <conditionalFormatting sqref="E9:E24">
    <cfRule type="expression" dxfId="0" priority="17">
      <formula>$E9&lt;&gt;$P9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modFirst">
                <anchor moveWithCells="1" sizeWithCells="1">
                  <from>
                    <xdr:col>11</xdr:col>
                    <xdr:colOff>144780</xdr:colOff>
                    <xdr:row>4</xdr:row>
                    <xdr:rowOff>22860</xdr:rowOff>
                  </from>
                  <to>
                    <xdr:col>11</xdr:col>
                    <xdr:colOff>1264920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modCreateSql_Oracle.modCreateSql_Oracle">
                <anchor moveWithCells="1" sizeWithCells="1">
                  <from>
                    <xdr:col>11</xdr:col>
                    <xdr:colOff>1318260</xdr:colOff>
                    <xdr:row>4</xdr:row>
                    <xdr:rowOff>38100</xdr:rowOff>
                  </from>
                  <to>
                    <xdr:col>13</xdr:col>
                    <xdr:colOff>815340</xdr:colOff>
                    <xdr:row>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modCreateLoadderCtl" altText="Loadder制御ファイル生成">
                <anchor moveWithCells="1">
                  <from>
                    <xdr:col>4</xdr:col>
                    <xdr:colOff>106680</xdr:colOff>
                    <xdr:row>2</xdr:row>
                    <xdr:rowOff>30480</xdr:rowOff>
                  </from>
                  <to>
                    <xdr:col>10</xdr:col>
                    <xdr:colOff>236220</xdr:colOff>
                    <xdr:row>3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606E-A5E5-4168-9E9B-BC15F53D48D9}">
  <sheetPr codeName="Sheet1"/>
  <dimension ref="A1:F29"/>
  <sheetViews>
    <sheetView showGridLines="0" tabSelected="1" topLeftCell="C7" zoomScaleNormal="100" zoomScaleSheetLayoutView="70" workbookViewId="0">
      <selection activeCell="H15" sqref="H15"/>
    </sheetView>
  </sheetViews>
  <sheetFormatPr defaultRowHeight="15"/>
  <cols>
    <col min="1" max="1" width="15.6328125" bestFit="1" customWidth="1"/>
    <col min="2" max="2" width="40.6328125" customWidth="1"/>
    <col min="4" max="4" width="42.453125" bestFit="1" customWidth="1"/>
    <col min="5" max="5" width="24.7265625" customWidth="1"/>
  </cols>
  <sheetData>
    <row r="1" spans="1:5" ht="16.5" customHeight="1" thickBot="1"/>
    <row r="2" spans="1:5" ht="29.4" customHeight="1" thickBot="1">
      <c r="A2" s="1" t="s">
        <v>0</v>
      </c>
      <c r="B2" s="2" t="s">
        <v>1</v>
      </c>
      <c r="C2" s="2" t="s">
        <v>29</v>
      </c>
      <c r="D2" s="2" t="s">
        <v>38</v>
      </c>
      <c r="E2" s="10" t="s">
        <v>51</v>
      </c>
    </row>
    <row r="3" spans="1:5">
      <c r="A3" s="3" t="s">
        <v>2</v>
      </c>
      <c r="B3" s="4" t="s">
        <v>3</v>
      </c>
      <c r="C3" t="s">
        <v>32</v>
      </c>
      <c r="D3" s="11"/>
      <c r="E3" s="11"/>
    </row>
    <row r="4" spans="1:5">
      <c r="A4" s="5" t="s">
        <v>4</v>
      </c>
      <c r="B4" s="6" t="s">
        <v>5</v>
      </c>
      <c r="C4" t="s">
        <v>30</v>
      </c>
      <c r="D4" s="12"/>
      <c r="E4" s="12"/>
    </row>
    <row r="5" spans="1:5">
      <c r="A5" s="5" t="s">
        <v>6</v>
      </c>
      <c r="B5" s="6" t="s">
        <v>7</v>
      </c>
      <c r="C5" t="s">
        <v>32</v>
      </c>
      <c r="D5" s="12" t="s">
        <v>170</v>
      </c>
      <c r="E5" s="12" t="s">
        <v>169</v>
      </c>
    </row>
    <row r="6" spans="1:5">
      <c r="A6" s="5" t="s">
        <v>8</v>
      </c>
      <c r="B6" s="6" t="s">
        <v>9</v>
      </c>
      <c r="C6" s="13" t="s">
        <v>31</v>
      </c>
      <c r="D6" s="12" t="s">
        <v>40</v>
      </c>
      <c r="E6" s="12" t="s">
        <v>36</v>
      </c>
    </row>
    <row r="7" spans="1:5">
      <c r="A7" s="5" t="s">
        <v>10</v>
      </c>
      <c r="B7" s="6" t="s">
        <v>11</v>
      </c>
      <c r="C7" t="s">
        <v>30</v>
      </c>
      <c r="D7" s="12"/>
      <c r="E7" s="12"/>
    </row>
    <row r="8" spans="1:5">
      <c r="A8" s="5" t="s">
        <v>12</v>
      </c>
      <c r="B8" s="6" t="s">
        <v>13</v>
      </c>
      <c r="C8" t="s">
        <v>32</v>
      </c>
      <c r="D8" s="12"/>
      <c r="E8" s="12"/>
    </row>
    <row r="9" spans="1:5">
      <c r="A9" s="5" t="s">
        <v>14</v>
      </c>
      <c r="B9" s="6" t="s">
        <v>15</v>
      </c>
      <c r="C9" s="13" t="s">
        <v>31</v>
      </c>
      <c r="D9" s="12" t="s">
        <v>39</v>
      </c>
      <c r="E9" s="12" t="s">
        <v>35</v>
      </c>
    </row>
    <row r="10" spans="1:5">
      <c r="A10" s="5" t="s">
        <v>16</v>
      </c>
      <c r="B10" s="6" t="s">
        <v>17</v>
      </c>
      <c r="C10" s="13" t="s">
        <v>31</v>
      </c>
      <c r="D10" s="12" t="s">
        <v>167</v>
      </c>
      <c r="E10" s="12" t="s">
        <v>168</v>
      </c>
    </row>
    <row r="11" spans="1:5">
      <c r="A11" s="5" t="s">
        <v>18</v>
      </c>
      <c r="B11" s="6" t="s">
        <v>19</v>
      </c>
      <c r="C11" t="s">
        <v>32</v>
      </c>
      <c r="D11" s="12"/>
      <c r="E11" s="12"/>
    </row>
    <row r="12" spans="1:5">
      <c r="A12" s="5" t="s">
        <v>20</v>
      </c>
      <c r="B12" s="6" t="s">
        <v>21</v>
      </c>
      <c r="C12" t="s">
        <v>30</v>
      </c>
      <c r="D12" s="12"/>
      <c r="E12" s="12"/>
    </row>
    <row r="13" spans="1:5">
      <c r="A13" s="5" t="s">
        <v>22</v>
      </c>
      <c r="B13" s="6" t="s">
        <v>23</v>
      </c>
      <c r="C13" s="14" t="s">
        <v>33</v>
      </c>
      <c r="D13" s="12" t="s">
        <v>172</v>
      </c>
      <c r="E13" s="12" t="s">
        <v>173</v>
      </c>
    </row>
    <row r="14" spans="1:5">
      <c r="A14" s="5"/>
      <c r="B14" s="6"/>
      <c r="C14" s="14"/>
      <c r="D14" s="12" t="s">
        <v>171</v>
      </c>
      <c r="E14" s="12" t="s">
        <v>174</v>
      </c>
    </row>
    <row r="15" spans="1:5">
      <c r="A15" s="5" t="s">
        <v>24</v>
      </c>
      <c r="B15" s="6" t="s">
        <v>25</v>
      </c>
      <c r="C15" t="s">
        <v>32</v>
      </c>
      <c r="D15" s="12"/>
      <c r="E15" s="12"/>
    </row>
    <row r="16" spans="1:5" ht="15.6" thickBot="1">
      <c r="A16" s="7" t="s">
        <v>26</v>
      </c>
      <c r="B16" s="8" t="s">
        <v>27</v>
      </c>
      <c r="C16" s="15" t="s">
        <v>34</v>
      </c>
      <c r="D16" s="12" t="s">
        <v>42</v>
      </c>
      <c r="E16" s="12" t="s">
        <v>28</v>
      </c>
    </row>
    <row r="17" spans="2:6">
      <c r="B17" s="9"/>
      <c r="D17" s="12" t="s">
        <v>41</v>
      </c>
      <c r="E17" s="12" t="s">
        <v>37</v>
      </c>
    </row>
    <row r="18" spans="2:6">
      <c r="D18" s="94" t="s">
        <v>43</v>
      </c>
      <c r="E18" s="101" t="s">
        <v>44</v>
      </c>
    </row>
    <row r="19" spans="2:6">
      <c r="D19" s="94"/>
      <c r="E19" s="103" t="s">
        <v>45</v>
      </c>
    </row>
    <row r="20" spans="2:6">
      <c r="D20" s="94"/>
      <c r="E20" s="104" t="s">
        <v>46</v>
      </c>
    </row>
    <row r="21" spans="2:6">
      <c r="D21" s="94"/>
      <c r="E21" s="104" t="s">
        <v>47</v>
      </c>
    </row>
    <row r="22" spans="2:6">
      <c r="D22" s="94"/>
      <c r="E22" s="104" t="s">
        <v>48</v>
      </c>
    </row>
    <row r="23" spans="2:6">
      <c r="D23" s="94"/>
      <c r="E23" s="104" t="s">
        <v>49</v>
      </c>
    </row>
    <row r="24" spans="2:6">
      <c r="D24" s="94"/>
      <c r="E24" s="102" t="s">
        <v>50</v>
      </c>
    </row>
    <row r="25" spans="2:6">
      <c r="D25" s="96" t="s">
        <v>175</v>
      </c>
      <c r="E25" s="97" t="s">
        <v>176</v>
      </c>
      <c r="F25" s="105" t="s">
        <v>181</v>
      </c>
    </row>
    <row r="26" spans="2:6">
      <c r="D26" s="98"/>
      <c r="E26" s="95" t="s">
        <v>177</v>
      </c>
      <c r="F26" s="105" t="s">
        <v>182</v>
      </c>
    </row>
    <row r="27" spans="2:6">
      <c r="D27" s="98"/>
      <c r="E27" s="95" t="s">
        <v>178</v>
      </c>
      <c r="F27" s="105" t="s">
        <v>183</v>
      </c>
    </row>
    <row r="28" spans="2:6">
      <c r="D28" s="98"/>
      <c r="E28" s="95" t="s">
        <v>179</v>
      </c>
      <c r="F28" t="s">
        <v>184</v>
      </c>
    </row>
    <row r="29" spans="2:6">
      <c r="D29" s="99"/>
      <c r="E29" s="100" t="s">
        <v>180</v>
      </c>
      <c r="F29" t="s">
        <v>185</v>
      </c>
    </row>
  </sheetData>
  <mergeCells count="1">
    <mergeCell ref="D18:D24"/>
  </mergeCells>
  <phoneticPr fontId="2"/>
  <pageMargins left="0.7" right="0.7" top="0.75" bottom="0.75" header="0.3" footer="0.3"/>
  <pageSetup paperSize="8" scale="5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VEUNTBL</vt:lpstr>
      <vt:lpstr>データ移行概要</vt:lpstr>
      <vt:lpstr>VEUNTBL!Print_Titles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dcterms:created xsi:type="dcterms:W3CDTF">2024-05-15T00:39:58Z</dcterms:created>
  <dcterms:modified xsi:type="dcterms:W3CDTF">2024-05-29T06:16:07Z</dcterms:modified>
</cp:coreProperties>
</file>